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5.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6.xml" ContentType="application/vnd.openxmlformats-officedocument.drawing+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sandialabs-my.sharepoint.com/personal/cjdelke_sandia_gov/Documents/SmartMAP/"/>
    </mc:Choice>
  </mc:AlternateContent>
  <xr:revisionPtr revIDLastSave="1160" documentId="8_{9A5E5298-022C-496E-A558-98C725C270D6}" xr6:coauthVersionLast="47" xr6:coauthVersionMax="47" xr10:uidLastSave="{7FEDC4A6-0D38-43C7-A121-9A7B3C8DA89A}"/>
  <bookViews>
    <workbookView xWindow="1900" yWindow="1900" windowWidth="28800" windowHeight="15370" tabRatio="922" xr2:uid="{F87F62C1-8FCD-4A14-820F-6333CE03117A}"/>
  </bookViews>
  <sheets>
    <sheet name="Instructions" sheetId="9" r:id="rId1"/>
    <sheet name="Risk Calculator - Normal" sheetId="4" r:id="rId2"/>
    <sheet name="Risk Calculator - Gamma" sheetId="5" r:id="rId3"/>
    <sheet name="Specific Risk" sheetId="6" r:id="rId4"/>
    <sheet name="Guardband Calculator" sheetId="7" r:id="rId5"/>
    <sheet name="Risk Curves" sheetId="8" r:id="rId6"/>
    <sheet name="Cost Model" sheetId="3" r:id="rId7"/>
    <sheet name="Risk - Attributes Gage" sheetId="10" r:id="rId8"/>
    <sheet name="Lookups" sheetId="2" state="hidden" r:id="rId9"/>
  </sheets>
  <definedNames>
    <definedName name="BIVARIATE_NORMCDF">_xlfn.LAMBDA(_xlpm.p,_xlpm.q,_xlpm.rho,     _xlfn.LET(         _xlpm.cx, -1.0950081470333,         _xlpm.cy, -0.75651138383854,         _xlpm.d, SQRT(1-_xlpm.rho^2),         _xlpm.a, -_xlpm.rho/_xlpm.d,         _xlpm.b, _xlpm.p/_xlpm.d,         _xlpm.aqplusb, _xlpm.a*_xlpm.q + _xlpm.b,         _xlpm.z, 1-_xlpm.a^2*_xlpm.cy,         _xlpm.sqrtz, SQRT(_xlpm.z),         _xlpm.sqrt2, SQRT(2),         IF(_xlpm.a&gt;=0, "A&gt;0",              IF(_xlpm.aqplusb&gt;=0,                  0.5 + 0.5 * ERF(_xlpm.q/_xlpm.sqrt2)                 - 1/(4*_xlpm.sqrtz) * EXP((_xlpm.a^2*_xlpm.cx^2+2*_xlpm.sqrt2*_xlpm.b*_xlpm.cx+2*_xlpm.b^2*_xlpm.cy)/(4*_xlpm.z))                 * (1 + ERF((_xlpm.sqrt2*_xlpm.q - _xlpm.sqrt2*_xlpm.a^2*_xlpm.cy*_xlpm.q - _xlpm.sqrt2*_xlpm.a*_xlpm.b*_xlpm.cy - _xlpm.a*_xlpm.cx)/(2*_xlpm.sqrtz))),                  0.5 - 0.5 * ERF(_xlpm.b/(_xlpm.sqrt2*_xlpm.a))                 - 1/(4*_xlpm.sqrtz) * EXP((_xlpm.a^2*_xlpm.cx^2+2*_xlpm.sqrt2*_xlpm.b*_xlpm.cx+2*_xlpm.b^2*_xlpm.cy)/(4*_xlpm.z))                 * (1 - ERF((_xlpm.sqrt2*_xlpm.b + _xlpm.a^2*_xlpm.cx)/(2*_xlpm.a*_xlpm.sqrtz)))                 + 1/(4*_xlpm.sqrtz) * EXP((_xlpm.a^2*_xlpm.cx^2-2*_xlpm.sqrt2*_xlpm.b*_xlpm.cx+2*_xlpm.b^2*_xlpm.cy)/(4*_xlpm.z))                     * (ERF((_xlpm.sqrt2*_xlpm.q-_xlpm.sqrt2*_xlpm.a^2*_xlpm.cy*_xlpm.q - _xlpm.sqrt2*_xlpm.a*_xlpm.b*_xlpm.cy + _xlpm.a*_xlpm.cx)/(2*_xlpm.sqrtz))                 + ERF((-(_xlpm.a^2)*_xlpm.cx + _xlpm.sqrt2*_xlpm.b)/(2*_xlpm.a*_xlpm.sqrtz)))             )         )     ) )</definedName>
    <definedName name="GB_WIDTH">_xlfn.LAMBDA(_xlpm.gbmethod,_xlpm.turval,_xlpm.tl,_xlpm.tu,_xlpm.nom,_xlpm.unc,_xlpm.psig,_xlpm.mpfa,     _xlfn.IFS(_xlpm.gbmethod="RDS", GBW_RDS(_xlpm.turval,_xlpm.unc,_xlpm.tl,_xlpm.tu),         _xlpm.gbmethod="PFA", GBW_TARGET(_xlpm.tl,_xlpm.tu,_xlpm.nom,_xlpm.unc/2,_xlpm.psig,_xlpm.mpfa)     ) )</definedName>
    <definedName name="GB_WIDTH_GAMMA" comment="Solve for guardband width with gamma distribution">_xlfn.LAMBDA(_xlpm.tu,_xlpm.alpha,_xlpm.beta,_xlpm.sigt,_xlpm.pfaval,     _xlfn.LET(_xlpm.func, _xlfn.LAMBDA(_xlpm.x, PFA_GAMMA(_xlpm.tu, _xlpm.tu-_xlpm.x, _xlpm.alpha, _xlpm.beta, _xlpm.sigt)),         L_SOLVE_NR(_xlpm.func, _xlpm.sigt/10, _xlpm.pfaval, _xlpm.sigt/100, _xlpm.sigt/5000, 25)     ) )</definedName>
    <definedName name="GBW_RDS">_xlfn.LAMBDA(_xlpm.tur,_xlpm.unc,_xlpm.tl,_xlpm.tu,         IF(ISNUMBER(_xlpm.tur),             IF(_xlpm.tur&gt;=1,                 _xlpm.unc*(_xlpm.tur*(1-(SQRT(1-1/_xlpm.tur^2)))),                 (_xlpm.tu-_xlpm.tl)/2             ),             _xlpm.unc         )     )</definedName>
    <definedName name="GBW_TARGET">_xlfn.LAMBDA(_xlpm.tl,_xlpm.tu,_xlpm.nom,_xlpm.sigt,_xlpm.sigp,_xlpm.pfaval,     _xlfn.IFS(AND(ISNUMBER(_xlpm.tl), ISNUMBER(_xlpm.tu)), _xlfn.LET(             _xlpm.func, _xlfn.LAMBDA(_xlpm.x, PFA(_xlpm.tl,_xlpm.tu,_xlpm.tl+_xlpm.x,_xlpm.tu-_xlpm.x,_xlpm.nom,_xlpm.sigt,_xlpm.sigp)),             L_SOLVE_NR(_xlpm.func, _xlpm.sigt/10, _xlpm.pfaval, _xlpm.sigt/100, _xlpm.sigt/5000, 25)         ),         ISNUMBER(_xlpm.tl), _xlfn.LET(             _xlpm.func, _xlfn.LAMBDA(_xlpm.x, PFA_ASYMMETRIC(NA(),_xlpm.tu,NA(),_xlpm.tu-_xlpm.x,_xlpm.nom,_xlpm.sigt,_xlpm.sigp)),             L_SOLVE_NR(_xlpm.func, _xlpm.sigt/10, _xlpm.pfaval, _xlpm.sigt/100, _xlpm.sigt/5000, 25)         ),         ISNUMBER(_xlpm.tu), _xlfn.LET(             _xlpm.func, _xlfn.LAMBDA(_xlpm.x, PFA_ASYMMETRIC(_xlpm.tl,NA(),_xlpm.tl+_xlpm.x,NA(),_xlpm.nom,_xlpm.sigt,_xlpm.sigp)),             L_SOLVE_NR(_xlpm.func, _xlpm.sigt/10, _xlpm.pfaval, _xlpm.sigt/100, _xlpm.sigt/5000, 25)         )     ) )</definedName>
    <definedName name="IS_SYMMETRIC">_xlfn.LAMBDA(_xlpm.tl,_xlpm.tu,_xlpm.al,_xlpm.au,_xlpm.nom,     _xlfn.IFS(ISERROR(_xlpm.tu-_xlpm.nom), FALSE,         ISERROR(_xlpm.nom-_xlpm.tl), FALSE,         ISERROR(_xlpm.au-_xlpm.nom), FALSE,         ISERROR(_xlpm.al-_xlpm.nom), FALSE,         ABS((_xlpm.tu-_xlpm.nom)-(_xlpm.nom-_xlpm.tl))&gt;0.000000001, FALSE,         ABS((_xlpm.al-_xlpm.nom)-(_xlpm.nom-_xlpm.al))&gt;0.000000001, FALSE,         TRUE, TRUE     ) )</definedName>
    <definedName name="L_SOLVE_NR">_xlfn.LAMBDA(_xlpm.function,_xlpm.xstart,_xlop.y,_xlop.xstep,_xlop.epsilon,_xlop.iterations,_xlop.info, _xlfn.LET(_xlpm.doc,"https://www.vertex42.com/lambda/newton-raphson.html",     _xlpm.version,"1.0.0",     _xlpm.n,ROWS(_xlpm.xstart),     _xlpm.y,IF(_xlfn.ISOMITTED(_xlpm.y),0,_xlpm.y),     _xlpm.xstep,IF(_xlfn.ISOMITTED(_xlpm.xstep),0.1,_xlpm.xstep),     _xlpm.epsilon,IF(_xlfn.ISOMITTED(_xlpm.epsilon),0.00000000000001,_xlpm.epsilon),     _xlpm.iterations,IF(_xlfn.ISOMITTED(_xlpm.iterations),20,_xlpm.iterations),     _xlpm.ret,_xlfn.REDUCE({"x","Fx","Iterations"},_xlfn.SEQUENCE(_xlpm.n),_xlfn.LAMBDA(_xlpm.acc_row,_xlpm.i,         _xlfn.VSTACK(_xlpm.acc_row,         _xlfn.REDUCE(             _xlfn.HSTACK(INDEX(_xlpm.xstart,_xlpm.i),_xlpm.function(INDEX(_xlpm.xstart,_xlpm.i))-_xlpm.y,0),             _xlfn.SEQUENCE(_xlpm.iterations),             _xlfn.LAMBDA(_xlpm.acc,_xlpm.k,             _xlfn.LET(_xlpm.cur_row,_xlfn.TAKE(_xlpm.acc,-1),                 IF(ABS(INDEX(_xlpm.cur_row,1,2))&lt;ABS(_xlpm.epsilon),_xlpm.acc,                     _xlfn.LET(                         _xlpm.xn,INDEX(_xlpm.cur_row,1,1),                         _xlpm.fn,INDEX(_xlpm.cur_row,1,2),                         _xlpm.fprimen,(_xlpm.function(_xlpm.xn+_xlpm.xstep)-_xlpm.y-_xlpm.fn)/_xlpm.xstep,                         _xlpm.xnew,_xlpm.xn-_xlpm.fn/_xlpm.fprimen,                         _xlpm.fnew,_xlpm.function(_xlpm.xnew)-_xlpm.y,                         _xlpm.new_row,_xlfn.HSTACK(_xlpm.xnew,_xlpm.fnew,_xlpm.k),                         _xlpm.output,IF(_xlpm.info="verbose",_xlfn.VSTACK(_xlpm.acc,_xlpm.new_row),_xlpm.new_row),                         _xlpm.output                     )                 )             ))         ))     )),     IF(OR(_xlpm.info=TRUE,_xlpm.info="verbose"),_xlpm.ret,_xlfn.DROP(_xlpm.ret,1,-2)) ))</definedName>
    <definedName name="LINSPACE">_xlfn.LAMBDA(_xlpm.start,_xlpm.end,_xlpm.n, _xlfn.LET(_xlpm.doc,"https://www.vertex42.com/lambda/linspace.html",     _xlfn.SEQUENCE(_xlpm.n,1,_xlpm.start,(_xlpm.end-_xlpm.start)/(_xlpm.n-1)) ))</definedName>
    <definedName name="PFA">_xlfn.LAMBDA(_xlpm.tl,_xlpm.tu,_xlpm.al,_xlpm.au,_xlpm.nom,_xlpm.sigt,_xlpm.sigp,     IF(IS_SYMMETRIC(_xlpm.tl,_xlpm.tu,_xlpm.al,_xlpm.au,_xlpm.nom), PFA_SYMMETRIC((_xlpm.tu-_xlpm.tl)/2, (_xlpm.au-_xlpm.al)/2, _xlpm.sigt, _xlpm.sigp),        PFA_ASYMMETRIC(_xlpm.tl, _xlpm.tu, _xlpm.al, _xlpm.au, _xlpm.nom, _xlpm.sigt, _xlpm.sigp)     ) )</definedName>
    <definedName name="PFA_ASYMMETRIC">_xlfn.LAMBDA(_xlpm.tl,_xlpm.tu,_xlpm.al,_xlpm.au,_xlpm.nom,_xlpm.sigt,_xlpm.sigp,     _xlfn.LET(_xlpm.sp, _xlpm.sigp,         _xlpm.st, SQRT(_xlpm.sigt^2 + _xlpm.sigp^2),         _xlpm.rho, SQRT(_xlpm.sigp^2 / (_xlpm.sigp^2+_xlpm.sigt^2)),         _xlpm.ttl, IF(ISNUMBER(_xlpm.tl), _xlpm.tl, -1E+99),         _xlpm.ttu, IF(ISNUMBER(_xlpm.tu), _xlpm.tu, 1E+99),         _xlpm.aal, IF(ISNUMBER(_xlpm.al), _xlpm.al, _xlpm.ttl),         _xlpm.aau, IF(ISNUMBER(_xlpm.au), _xlpm.au, _xlpm.ttu),         _xlpm.pfaleft, IF(ISNUMBER(_xlpm.ttl), BIVARIATE_NORMCDF((_xlpm.aau-_xlpm.nom)/_xlpm.st, (_xlpm.ttl-_xlpm.nom)/_xlpm.sp, _xlpm.rho) - BIVARIATE_NORMCDF((_xlpm.aal-_xlpm.nom)/_xlpm.st, (_xlpm.ttl-_xlpm.nom)/_xlpm.sp, _xlpm.rho), 0),         _xlpm.pfarght, IF(ISNUMBER(_xlpm.ttu), BIVARIATE_NORMCDF((-_xlpm.aal+_xlpm.nom)/_xlpm.st, (-_xlpm.ttu+_xlpm.nom)/_xlpm.sp, _xlpm.rho) - BIVARIATE_NORMCDF((-_xlpm.aau+_xlpm.nom)/_xlpm.st, (-_xlpm.ttu+_xlpm.nom)/_xlpm.sp, _xlpm.rho), 0),         _xlpm.pfaleft+_xlpm.pfarght     ) )</definedName>
    <definedName name="PFA_GAGEMAX">_xlfn.LAMBDA(_xlpm.mup,_xlpm.sigp,_xlpm.mug,_xlpm.sigg,     _xlfn.LET(_xlpm.c, 1/(SQRT(2*PI())*_xlpm.sigg),         _xlpm.upperinf, MAX(_xlpm.mup+_xlpm.sigp*8, _xlpm.mug+_xlpm.sigg*8),         _xlpm.k, _xlfn.NORM.S.DIST(-_xlpm.mup/_xlpm.sigp, TRUE),         _xlpm.dx, _xlpm.upperinf/1000,         _xlpm.c * TRAPZ(0, _xlpm.upperinf, _xlpm.dx, _xlfn.LAMBDA(_xlpm.x,             (_xlfn.NORM.S.DIST((_xlpm.x-_xlpm.mup)/_xlpm.sigp,TRUE)-_xlpm.k) * EXP(-((_xlpm.x-_xlpm.mug)^2)/(2*_xlpm.sigg^2))         ))     ) )</definedName>
    <definedName name="PFA_GAMMA" comment="PFA with gamma distribution of products and normal distribution test uncertainty.">_xlfn.LAMBDA(_xlpm.tlimit,_xlpm.alimit,_xlpm.alpha,_xlpm.beta,_xlpm.sigm,     _xlfn.LET(_xlpm.upperinf, _xlpm.alpha/_xlpm.beta + 6*SQRT(_xlpm.alpha)/_xlpm.beta,         TRAPZ(_xlpm.tlimit, _xlpm.upperinf, ABS(_xlpm.upperinf-_xlpm.tlimit)/500,             _xlfn.LAMBDA(_xlpm.x,                 (_xlfn.NORM.DIST(_xlpm.alimit-_xlpm.x, 0, _xlpm.sigm, TRUE)-_xlfn.NORM.DIST(-_xlpm.alimit-_xlpm.x, 0, _xlpm.sigm, TRUE))*_xlfn.GAMMA.DIST(_xlpm.x, _xlpm.alpha, 1/_xlpm.beta, FALSE)             )         )     ) )</definedName>
    <definedName name="PFA_SYMMETRIC">_xlfn.LAMBDA(_xlpm.t,_xlpm.a,_xlpm.sigt,_xlpm.sigp,     _xlfn.LET(_xlpm.sp, _xlpm.sigp,         _xlpm.st, SQRT(_xlpm.sigt^2 + _xlpm.sigp^2),         _xlpm.rho, SQRT(_xlpm.sigp^2 / (_xlpm.sigp^2+_xlpm.sigt^2)),         2*(BIVARIATE_NORMCDF(_xlpm.a/_xlpm.st, -_xlpm.t/_xlpm.sp, _xlpm.rho) - BIVARIATE_NORMCDF(-_xlpm.a/_xlpm.st, -_xlpm.t/_xlpm.sp, _xlpm.rho))     ) )</definedName>
    <definedName name="PFR">_xlfn.LAMBDA(_xlpm.tl,_xlpm.tu,_xlpm.al,_xlpm.au,_xlpm.nom,_xlpm.sigt,_xlpm.sigp,         IF(IS_SYMMETRIC(_xlpm.tl,_xlpm.tu,_xlpm.al,_xlpm.au,_xlpm.nom), PFR_SYMMETRIC((_xlpm.tu-_xlpm.tl)/2, (_xlpm.au-_xlpm.al)/2, _xlpm.sigt, _xlpm.sigp),         PFR_ASYMMETRIC(_xlpm.tl, _xlpm.tu, _xlpm.al, _xlpm.au, _xlpm.nom, _xlpm.sigt, _xlpm.sigp)         )     )</definedName>
    <definedName name="PFR_ASYMMETRIC">_xlfn.LAMBDA(_xlpm.tl,_xlpm.tu,_xlpm.al,_xlpm.au,_xlpm.nom,_xlpm.sigt,_xlpm.sigp,     _xlfn.LET(_xlpm.sp, _xlpm.sigp,         _xlpm.st, SQRT(_xlpm.sigt^2 + _xlpm.sigp^2),         _xlpm.rho, SQRT(_xlpm.sigp^2 / (_xlpm.sigp^2+_xlpm.sigt^2)),         _xlpm.ttl, IF(ISNUMBER(_xlpm.tl), _xlpm.tl, -1E+99),         _xlpm.ttu, IF(ISNUMBER(_xlpm.tu), _xlpm.tu, 1E+99),         _xlpm.aal, IF(ISNUMBER(_xlpm.al), _xlpm.al, _xlpm.ttl),         _xlpm.aau, IF(ISNUMBER(_xlpm.au), _xlpm.au, _xlpm.ttu),         _xlpm.pfrbot, BIVARIATE_NORMCDF((_xlpm.aal-_xlpm.nom)/_xlpm.st, (_xlpm.ttu-_xlpm.nom)/_xlpm.sp, _xlpm.rho) - BIVARIATE_NORMCDF((_xlpm.aal-_xlpm.nom)/_xlpm.st, (_xlpm.ttl-_xlpm.nom)/_xlpm.sp, _xlpm.rho),         _xlpm.pfrtop, BIVARIATE_NORMCDF((-_xlpm.aau+_xlpm.nom)/_xlpm.st, (-_xlpm.ttl+_xlpm.nom)/_xlpm.sp, _xlpm.rho) - BIVARIATE_NORMCDF((-_xlpm.aau+_xlpm.nom)/_xlpm.st, (-_xlpm.ttu+_xlpm.nom)/_xlpm.sp, _xlpm.rho),     _xlpm.pfrtop+_xlpm.pfrbot     ) )</definedName>
    <definedName name="PFR_GAGEMAX" comment="PFR for a maximum-tolerance attributes gage.">_xlfn.LAMBDA(_xlpm.mup,_xlpm.sigp,_xlpm.mug,_xlpm.sigg,     _xlfn.LET(_xlpm.c, 1/(SQRT(2*PI())*_xlpm.sigg),         _xlpm.lowerinf, MIN(_xlpm.mup-_xlpm.sigp*8, _xlpm.mug-_xlpm.sigg*8),         _xlpm.k, _xlfn.NORM.S.DIST(-_xlpm.mup/_xlpm.sigp, TRUE),         _xlpm.dx, ABS(_xlpm.lowerinf)/500,         _xlpm.c * TRAPZ(_xlpm.lowerinf, 0, _xlpm.dx, _xlfn.LAMBDA(_xlpm.x,             (_xlpm.k - _xlfn.NORM.S.DIST((_xlpm.x-_xlpm.mup)/_xlpm.sigp,TRUE)) * EXP(-((_xlpm.x-_xlpm.mug)^2)/(2*_xlpm.sigg^2))         ))     ) )</definedName>
    <definedName name="PFR_GAMMA" comment="PFR with gamma product distribution and normal measurement uncertainty distribution">_xlfn.LAMBDA(_xlpm.tlimit,_xlpm.alimit,_xlpm.alpha,_xlpm.beta,_xlpm.sigm,     _xlfn.LET(_xlpm.pfrhi, TRAPZ(0, _xlpm.tlimit, _xlpm.tlimit/500,                     _xlfn.LAMBDA(_xlpm.x, (1-_xlfn.NORM.DIST(_xlpm.alimit-_xlpm.x, 0, _xlpm.sigm, TRUE))*_xlfn.GAMMA.DIST(_xlpm.x, _xlpm.alpha, 1/_xlpm.beta, FALSE))                 ),         _xlpm.pfrlo, TRAPZ(0, _xlpm.tlimit, _xlpm.tlimit/500,                     _xlfn.LAMBDA(_xlpm.x, (_xlfn.NORM.DIST(-_xlpm.x, 0, _xlpm.sigm, TRUE))*_xlfn.GAMMA.DIST(_xlpm.x, _xlpm.alpha, 1/_xlpm.beta, FALSE))                 ),         _xlpm.pfrhi+_xlpm.pfrlo     ) )</definedName>
    <definedName name="PFR_SYMMETRIC">_xlfn.LAMBDA(_xlpm.t,_xlpm.a,_xlpm.sigt,_xlpm.sigp,     _xlfn.LET(_xlpm.sp, _xlpm.sigp,         _xlpm.st, SQRT(_xlpm.sigt^2 + _xlpm.sigp^2),         _xlpm.rho, SQRT(_xlpm.sigp^2 / (_xlpm.sigp^2+_xlpm.sigt^2)),         2*(BIVARIATE_NORMCDF(-_xlpm.a/_xlpm.st, _xlpm.t/_xlpm.sp, _xlpm.rho) - BIVARIATE_NORMCDF(-_xlpm.a/_xlpm.st, -_xlpm.t/_xlpm.sp, _xlpm.rho))     ) )</definedName>
    <definedName name="RAND_GAMMA" comment="Random number from gamma distribution">_xlfn.LAMBDA(_xlpm.a,_xlpm.b, _xlfn.GAMMA.INV(RAND(), _xlpm.a, 1/_xlpm.b))</definedName>
    <definedName name="RAND_NORM" comment="Generate Normal Random Sample">_xlfn.LAMBDA(_xlpm.mu,_xlpm.a, _xlfn.NORM.INV(RAND(), _xlpm.mu, _xlpm.a))</definedName>
    <definedName name="SAMPLES_JOINT_GAMMA" comment="Random samples from joint gamma-normal distribution">_xlfn.LAMBDA(_xlpm.alpha,_xlpm.beta,_xlpm.sigt,_xlpm.nsamples,     _xlfn.LET(_xlpm.psamples, _xlfn.MAP(_xlfn.SEQUENCE(_xlpm.nsamples),             _xlfn.LAMBDA(_xlpm.k, RAND_GAMMA(_xlpm.alpha, _xlpm.beta))),         _xlpm.tsamples, _xlfn.MAP(_xlpm.psamples,             _xlfn.LAMBDA(_xlpm.k, RAND_NORM(_xlpm.k, _xlpm.sigt))),         _xlfn.HSTACK(_xlpm.psamples, _xlpm.tsamples)     ) )</definedName>
    <definedName name="SAMPLES_JOINT_NORM">_xlfn.LAMBDA(_xlpm.mup,_xlpm.sigp,_xlpm.sigt,_xlpm.nsamples,     _xlfn.LET(_xlpm.psamples, _xlfn.MAP(_xlfn.SEQUENCE(_xlpm.nsamples),             _xlfn.LAMBDA(_xlpm.k, RAND_NORM(_xlpm.mup, _xlpm.sigp))),         _xlpm.tsamples, _xlfn.MAP(_xlpm.psamples,             _xlfn.LAMBDA(_xlpm.k, RAND_NORM(_xlpm.k, _xlpm.sigt))),         _xlfn.HSTACK(_xlpm.psamples, _xlpm.tsamples)     ) )</definedName>
    <definedName name="SIGMA_FROM_ITP">_xlfn.LAMBDA(_xlpm.nom,_xlpm.tl,_xlpm.tu,_xlpm.itp,     _xlfn.IFS(AND(ISNUMBER(_xlpm.tl), ISNUMBER(_xlpm.tu)), _xlfn.LET(             _xlpm.center, (_xlpm.tl+_xlpm.tu)/2,             _xlpm.width, (_xlpm.tu-_xlpm.tl)/2,             _xlpm.bias, (_xlpm.nom-_xlpm.center)/_xlpm.width,             IF(ABS(_xlpm.bias)&lt;0.000000001, _xlpm.width/_xlfn.NORM.S.INV((1+_xlpm.itp)/2),                 _xlfn.LET(_xlpm.func, _xlfn.LAMBDA(_xlpm.sigma, _xlfn.NORM.DIST(1, _xlpm.bias, _xlpm.sigma, TRUE)-_xlfn.NORM.DIST(-1,_xlpm.bias,_xlpm.sigma,TRUE)),                     _xlpm.width*L_SOLVE_NR(_xlpm.func, 0.5, _xlpm.itp, 0.00001)                 )             )         ),         ISNUMBER(_xlpm.tl), IF(_xlpm.tl=_xlpm.nom, NA(), ABS(_xlpm.nom-_xlpm.tl)/_xlfn.NORM.S.INV(_xlpm.itp)),         ISNUMBER(_xlpm.tu), IF(_xlpm.tu=_xlpm.nom, NA(), ABS(_xlpm.tu-_xlpm.nom)/_xlfn.NORM.S.INV(_xlpm.itp))     ) )</definedName>
    <definedName name="TOL_DISPLAY_1">_xlfn.LAMBDA(_xlpm.tl,_xlpm.tu,_xlpm.toltype,     _xlfn.IFS(_xlpm.toltype="±", (_xlpm.tl+_xlpm.tu)/2,         _xlpm.toltype="to", _xlpm.tl,         1, " "     ) )</definedName>
    <definedName name="TOL_DISPLAY_2">_xlfn.LAMBDA(_xlpm.tl,_xlpm.tu,_xlpm.toltype, _xlfn.LET(_xlpm.center, (_xlpm.tl+_xlpm.tu)/2,     _xlpm.pm, ABS(_xlpm.tl-_xlpm.center),     _xlfn.IFS(_xlpm.toltype="±", _xlpm.pm,     _xlpm.toltype="to", _xlpm.tu,     _xlpm.toltype="max", _xlpm.tu,     _xlpm.toltype="min", _xlpm.tl ) ) )</definedName>
    <definedName name="TOL_LOWER_LIMIT">_xlfn.LAMBDA(_xlpm.tola,_xlpm.toltype,_xlpm.tolb, _xlfn.IFS(_xlpm.toltype="±", _xlpm.tola-_xlpm.tolb, _xlpm.toltype="to", _xlpm.tola, _xlpm.toltype="min", MAX(_xlpm.tolb, _xlpm.tola)))</definedName>
    <definedName name="TOL_UPPER_LIMIT">_xlfn.LAMBDA(_xlpm.tola,_xlpm.toltype,_xlpm.tolb, _xlfn.IFS(_xlpm.toltype="±", _xlpm.tola+_xlpm.tolb, _xlpm.toltype="to", _xlpm.tolb, _xlpm.toltype="max", MAX(_xlpm.tolb, _xlpm.tola)))</definedName>
    <definedName name="TRAPZ" comment="Trapezoidal integration">_xlfn.LAMBDA(_xlpm.lower,_xlpm.upper,_xlpm.dx,_xlpm.f,     _xlfn.LET(_xlpm.seq, _xlfn.SEQUENCE(0+(_xlpm.upper-_xlpm.lower)/_xlpm.dx, 1, _xlpm.lower+_xlpm.dx, _xlpm.dx),         _xlfn.REDUCE(0, _xlpm.seq,         _xlfn.LAMBDA(_xlpm.acc,_xlpm.b, _xlpm.acc + (_xlpm.dx / 2) * (_xlpm.f(_xlpm.b) + _xlpm.f(_xlpm.b-_xlpm.dx)))         )     ) )</definedName>
    <definedName name="TUR">_xlfn.LAMBDA(_xlpm.tola,_xlpm.toltype,_xlpm.tolb,_xlpm.unc,_xlpm.nom,         _xlfn.LET(_xlpm.t, MAX(_xlpm.tola,_xlpm.tolb),             _xlfn.IFS(_xlpm.toltype="±", _xlpm.tolb/_xlpm.unc,             _xlpm.toltype="to", ABS(_xlpm.tolb-_xlpm.tola)/2/_xlpm.unc,             _xlpm.toltype="max", (_xlpm.t-_xlpm.nom)/_xlpm.unc,             _xlpm.toltype="min", (_xlpm.nom-_xlpm.t)/_xlpm.unc)         )     )</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0" i="10" l="1" a="1"/>
  <c r="C10" i="10" s="1"/>
  <c r="C9" i="10" a="1"/>
  <c r="C9" i="10" s="1"/>
  <c r="O11" i="10" a="1"/>
  <c r="O11" i="10" s="1"/>
  <c r="N11" i="10" a="1"/>
  <c r="N11" i="10" s="1"/>
  <c r="N3" i="10"/>
  <c r="N4" i="10"/>
  <c r="O4" i="10"/>
  <c r="O3" i="10"/>
  <c r="C11" i="10"/>
  <c r="C12" i="10" s="1"/>
  <c r="H5" i="8" a="1"/>
  <c r="H5" i="8" s="1"/>
  <c r="B11" i="8" a="1"/>
  <c r="B11" i="8" s="1"/>
  <c r="K11" i="8" s="1" a="1"/>
  <c r="K11" i="8" s="1"/>
  <c r="T5" i="7" a="1"/>
  <c r="T5" i="7" s="1"/>
  <c r="T4" i="7" a="1"/>
  <c r="T4" i="7" s="1"/>
  <c r="K5" i="6" a="1"/>
  <c r="K5" i="6" s="1"/>
  <c r="K8" i="6" s="1"/>
  <c r="K4" i="6" a="1"/>
  <c r="K4" i="6" s="1"/>
  <c r="K7" i="6" s="1"/>
  <c r="D11" i="8" l="1" a="1"/>
  <c r="D11" i="8" s="1"/>
  <c r="F11" i="8" a="1"/>
  <c r="F11" i="8" s="1"/>
  <c r="E11" i="8" a="1"/>
  <c r="E11" i="8" s="1"/>
  <c r="H11" i="8" a="1"/>
  <c r="H11" i="8" s="1"/>
  <c r="I11" i="8" a="1"/>
  <c r="I11" i="8" s="1"/>
  <c r="J11" i="8" a="1"/>
  <c r="J11" i="8" s="1"/>
  <c r="C11" i="8" a="1"/>
  <c r="C11" i="8" s="1"/>
  <c r="T15" i="7" a="1"/>
  <c r="T15" i="7" s="1"/>
  <c r="T7" i="7"/>
  <c r="T8" i="7"/>
  <c r="K11" i="6"/>
  <c r="K13" i="6" s="1"/>
  <c r="K22" i="6"/>
  <c r="K15" i="6" a="1"/>
  <c r="K15" i="6" s="1"/>
  <c r="K17" i="6" s="1"/>
  <c r="C8" i="6" s="1"/>
  <c r="K16" i="6" a="1"/>
  <c r="K16" i="6" s="1"/>
  <c r="K18" i="6" s="1"/>
  <c r="C9" i="6" s="1"/>
  <c r="K23" i="6"/>
  <c r="N8" i="5" a="1"/>
  <c r="N8" i="5" s="1"/>
  <c r="N9" i="5" s="1"/>
  <c r="N35" i="5" a="1"/>
  <c r="N35" i="5" s="1"/>
  <c r="C12" i="5"/>
  <c r="N4" i="5"/>
  <c r="N6" i="5"/>
  <c r="N5" i="5"/>
  <c r="G5" i="10" l="1"/>
  <c r="T11" i="7"/>
  <c r="K12" i="6"/>
  <c r="M5" i="6" a="1"/>
  <c r="M5" i="6" s="1"/>
  <c r="K25" i="6"/>
  <c r="K29" i="6"/>
  <c r="K26" i="6"/>
  <c r="K28" i="6"/>
  <c r="K32" i="6"/>
  <c r="K31" i="6"/>
  <c r="C17" i="5"/>
  <c r="C13" i="5" a="1"/>
  <c r="C13" i="5" s="1"/>
  <c r="C16" i="5"/>
  <c r="O30" i="5"/>
  <c r="O31" i="5"/>
  <c r="T13" i="7" l="1"/>
  <c r="V4" i="7" a="1"/>
  <c r="V4" i="7" s="1"/>
  <c r="T12" i="7"/>
  <c r="N5" i="6" a="1"/>
  <c r="N5" i="6" s="1"/>
  <c r="O5" i="6" a="1"/>
  <c r="O5" i="6" s="1"/>
  <c r="M31" i="5"/>
  <c r="C11" i="5"/>
  <c r="C15" i="5" a="1"/>
  <c r="C15" i="5" s="1"/>
  <c r="C14" i="5" a="1"/>
  <c r="C14" i="5" s="1"/>
  <c r="M30" i="5"/>
  <c r="G5" i="5"/>
  <c r="C18" i="5"/>
  <c r="C19" i="5" s="1"/>
  <c r="P5" i="6" l="1" a="1"/>
  <c r="P5" i="6" s="1"/>
  <c r="X4" i="7" a="1"/>
  <c r="X4" i="7" s="1"/>
  <c r="W4" i="7" a="1"/>
  <c r="W4" i="7" s="1"/>
  <c r="P31" i="5"/>
  <c r="P30" i="5"/>
  <c r="D11" i="4" l="1"/>
  <c r="C12" i="4" a="1"/>
  <c r="C12" i="4" s="1"/>
  <c r="O4" i="4" a="1"/>
  <c r="O4" i="4" s="1"/>
  <c r="O3" i="4" a="1"/>
  <c r="O3" i="4" s="1"/>
  <c r="D16" i="3"/>
  <c r="C13" i="3" a="1"/>
  <c r="C13" i="3" s="1"/>
  <c r="K7" i="3" a="1"/>
  <c r="K7" i="3" s="1"/>
  <c r="K6" i="3" a="1"/>
  <c r="K6" i="3" s="1"/>
  <c r="O5" i="4" l="1" a="1"/>
  <c r="O5" i="4" s="1"/>
  <c r="G5" i="4" s="1"/>
  <c r="O35" i="4" a="1"/>
  <c r="O35" i="4" s="1"/>
  <c r="O30" i="4"/>
  <c r="O31" i="4"/>
  <c r="P30" i="4"/>
  <c r="P31" i="4"/>
  <c r="O6" i="4" a="1"/>
  <c r="O6" i="4" s="1"/>
  <c r="C13" i="4" a="1"/>
  <c r="C13" i="4" s="1"/>
  <c r="K8" i="3" a="1"/>
  <c r="K8" i="3" s="1"/>
  <c r="C15" i="3" s="1" a="1"/>
  <c r="C15" i="3" s="1"/>
  <c r="K11" i="3" a="1"/>
  <c r="K11" i="3" s="1"/>
  <c r="K12" i="3" s="1"/>
  <c r="C19" i="4" l="1"/>
  <c r="C17" i="4"/>
  <c r="C18" i="4" s="1"/>
  <c r="O8" i="4"/>
  <c r="O7" i="4"/>
  <c r="N30" i="4"/>
  <c r="R31" i="4"/>
  <c r="R30" i="4"/>
  <c r="N29" i="4"/>
  <c r="C14" i="3" a="1"/>
  <c r="C14" i="3" s="1"/>
  <c r="K13" i="3"/>
  <c r="C16" i="3" s="1" a="1"/>
  <c r="C16" i="3" s="1"/>
  <c r="C15" i="4" l="1" a="1"/>
  <c r="C15" i="4" s="1"/>
  <c r="Q30" i="4"/>
  <c r="Q31" i="4"/>
  <c r="C11" i="4" a="1"/>
  <c r="C11" i="4" s="1"/>
  <c r="E11" i="4" a="1"/>
  <c r="E11" i="4" s="1"/>
  <c r="C14" i="4" a="1"/>
  <c r="C14" i="4" s="1"/>
  <c r="C16" i="4"/>
  <c r="E16" i="3" a="1"/>
  <c r="E16" i="3" s="1"/>
  <c r="C18" i="3" a="1"/>
  <c r="C18" i="3" s="1"/>
  <c r="H14" i="3" s="1"/>
  <c r="H16" i="3" s="1"/>
  <c r="C17" i="3" a="1"/>
  <c r="C17" i="3" s="1"/>
  <c r="H13" i="3" s="1"/>
  <c r="H15" i="3" s="1"/>
  <c r="H17" i="3"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<sst xmlns="http://schemas.openxmlformats.org/spreadsheetml/2006/main" count="204" uniqueCount="130">
  <si>
    <t>Global (Average) Risk Calculator</t>
  </si>
  <si>
    <t>Nominal/Expected Value</t>
  </si>
  <si>
    <t>Tolerance</t>
  </si>
  <si>
    <t>±</t>
  </si>
  <si>
    <t>In-Tolerance Probability</t>
  </si>
  <si>
    <t>Measurement Uncertainty (k=2) ±</t>
  </si>
  <si>
    <t>Guardband Method</t>
  </si>
  <si>
    <t>RDS</t>
  </si>
  <si>
    <t>TUR</t>
  </si>
  <si>
    <t>PFA (No Guardband)</t>
  </si>
  <si>
    <t>Acceptance Limit</t>
  </si>
  <si>
    <t>Specific Risk Calculator</t>
  </si>
  <si>
    <t>Specific Risk, Upper Limit</t>
  </si>
  <si>
    <t>Specific Risk</t>
  </si>
  <si>
    <t>Probability of Conformance</t>
  </si>
  <si>
    <t>Tolerance Types</t>
  </si>
  <si>
    <t>Guardband Methods</t>
  </si>
  <si>
    <t>to</t>
  </si>
  <si>
    <t>PFA</t>
  </si>
  <si>
    <t>max</t>
  </si>
  <si>
    <t>min</t>
  </si>
  <si>
    <t>Lower Tolerance</t>
  </si>
  <si>
    <t>Upper Tolerance</t>
  </si>
  <si>
    <t>Process Stdev</t>
  </si>
  <si>
    <t>Guardband Width</t>
  </si>
  <si>
    <t>Lower Acceptance Limit</t>
  </si>
  <si>
    <t>Upper Acceptance Limit</t>
  </si>
  <si>
    <t>Cost Model - compare financial tradeoff between false accept and false reject</t>
  </si>
  <si>
    <t>Cost Model</t>
  </si>
  <si>
    <t>← Intermediate calculations in hidden columns here.</t>
  </si>
  <si>
    <t>PFA Required</t>
  </si>
  <si>
    <t>Cost of False Accept</t>
  </si>
  <si>
    <t>Cost of False Reject</t>
  </si>
  <si>
    <t>Number of units produced</t>
  </si>
  <si>
    <t>Risk Results</t>
  </si>
  <si>
    <t>Cost Results</t>
  </si>
  <si>
    <t>Number of Falsely Accepted Items</t>
  </si>
  <si>
    <t>Number of Falsely Rejected Items</t>
  </si>
  <si>
    <t>PFR (No Guardband)</t>
  </si>
  <si>
    <t>Cost of Falsely Accepted Items</t>
  </si>
  <si>
    <t>Cost of Falsely Rejected Items</t>
  </si>
  <si>
    <t>PFA (Guardbanded)</t>
  </si>
  <si>
    <t>Total cost of false decisions</t>
  </si>
  <si>
    <t>PFR (Guardbanded)</t>
  </si>
  <si>
    <t>Global (Average) Risk Calculator - Normal Product Distribution</t>
  </si>
  <si>
    <t>PFA Target</t>
  </si>
  <si>
    <t>Worst-case Specific Risk</t>
  </si>
  <si>
    <t>Process Yield</t>
  </si>
  <si>
    <t>Process Risk</t>
  </si>
  <si>
    <t>Process Capability, Cpk</t>
  </si>
  <si>
    <t>Average PFA (No Guardband)</t>
  </si>
  <si>
    <t>Average PFA(Guardbanded)</t>
  </si>
  <si>
    <t>Average PFR (Guardbanded)</t>
  </si>
  <si>
    <t>TL</t>
  </si>
  <si>
    <t>TU</t>
  </si>
  <si>
    <t>AL</t>
  </si>
  <si>
    <t>AU</t>
  </si>
  <si>
    <t>N</t>
  </si>
  <si>
    <t>Product Sample</t>
  </si>
  <si>
    <t>Measurement Sample</t>
  </si>
  <si>
    <t>Measured Product Average</t>
  </si>
  <si>
    <t>Measured Prodcut Standard Dev</t>
  </si>
  <si>
    <t>alpha</t>
  </si>
  <si>
    <t>beta</t>
  </si>
  <si>
    <t>Manual</t>
  </si>
  <si>
    <t>Manual Acceptance Limit</t>
  </si>
  <si>
    <t>Global (Average) Risk Calculator - GAMMA Product Distribution</t>
  </si>
  <si>
    <t>x</t>
  </si>
  <si>
    <t>None</t>
  </si>
  <si>
    <t>← Intermediate and plot data in hidden columns here</t>
  </si>
  <si>
    <t>Manual Guardband Width</t>
  </si>
  <si>
    <t>Measured</t>
  </si>
  <si>
    <t>Low</t>
  </si>
  <si>
    <t>Range</t>
  </si>
  <si>
    <t>High</t>
  </si>
  <si>
    <t>Specific Risk, Lower</t>
  </si>
  <si>
    <t>Plot Tolerances:</t>
  </si>
  <si>
    <t>Minimum Probability of Conformance</t>
  </si>
  <si>
    <t>Lower Guardband Width</t>
  </si>
  <si>
    <t>Upper Guardband Width</t>
  </si>
  <si>
    <t>Range Lower</t>
  </si>
  <si>
    <t>Range Upper</t>
  </si>
  <si>
    <t>GBW</t>
  </si>
  <si>
    <t>sigma product</t>
  </si>
  <si>
    <t>PFR</t>
  </si>
  <si>
    <t>Plot PFA as function of guardband width</t>
  </si>
  <si>
    <t>Plot Probability of Conformance for the measurement uncertainty and tolerance</t>
  </si>
  <si>
    <t>ITP</t>
  </si>
  <si>
    <t>ITP Low</t>
  </si>
  <si>
    <t>ITP High</t>
  </si>
  <si>
    <t>Guardband</t>
  </si>
  <si>
    <t>Manual Guardband Factor</t>
  </si>
  <si>
    <t>TUR Values</t>
  </si>
  <si>
    <t>Plot PFA and PFR versus ITP at different TURs, with optional guardbanding</t>
  </si>
  <si>
    <t>← Intermediate and plot data in hidden rows above here</t>
  </si>
  <si>
    <t>uncertainty@sandia.gov</t>
  </si>
  <si>
    <t>Spreadsheet Tabs</t>
  </si>
  <si>
    <t>Lookup</t>
  </si>
  <si>
    <t>Provides allowable options for dropdown menus. Hidden by default.</t>
  </si>
  <si>
    <t>About</t>
  </si>
  <si>
    <t>Sandia National Laboratories is a multimission laboratory managed and operated by National Technology &amp; Engineering Solutions of Sandia, LLC, a wholly owned subsidiary of Honeywell International Inc., for the U.S. Department of Energy’s National Nuclear Security Administration under contract DE-NA0003525.</t>
  </si>
  <si>
    <t>SAND2025-10736O</t>
  </si>
  <si>
    <t>This workbook calculates average and specific measurement decision risk.
No Excel Macros are used, however the calculations make use of Excel's LAMBDA function which is only available in Office 365 or 2024.</t>
  </si>
  <si>
    <t>Risk Calculator - Normal</t>
  </si>
  <si>
    <t>Calculate average (global) risk assuming a normal distribution of products</t>
  </si>
  <si>
    <t>Risk Calculator - Gamma</t>
  </si>
  <si>
    <t>Calculate average (global) risk assuming a gamma distribution of products</t>
  </si>
  <si>
    <t>Plot probability of conformance (specific risk) over a range of measured values</t>
  </si>
  <si>
    <t>Guardbands</t>
  </si>
  <si>
    <t>Risk Curves</t>
  </si>
  <si>
    <t>Plot PFA versus in-tolerance probability for various TUR, with optional guardbanding</t>
  </si>
  <si>
    <t>Compare financial tradeoff between PFA and PFR</t>
  </si>
  <si>
    <t>Plot probability of false accept and reject (PFA and PFR) as a function of guardband width for a measurement</t>
  </si>
  <si>
    <t>Product Standard Deviation</t>
  </si>
  <si>
    <t>Gage Nominal Value</t>
  </si>
  <si>
    <t>Gage Uncertainty Stdev.</t>
  </si>
  <si>
    <t>Average PFA</t>
  </si>
  <si>
    <t>Average PFR</t>
  </si>
  <si>
    <t>Tolerance Plot</t>
  </si>
  <si>
    <t>Min</t>
  </si>
  <si>
    <t>Max</t>
  </si>
  <si>
    <t>Gage Sample</t>
  </si>
  <si>
    <t>maximum</t>
  </si>
  <si>
    <t>minimum</t>
  </si>
  <si>
    <t>Limit</t>
  </si>
  <si>
    <t>Attribute Gage Global Risk</t>
  </si>
  <si>
    <t>Risk - Attributes Gage</t>
  </si>
  <si>
    <t>Compute average (global) risk when using a maximum- or minimum-limit attributes (go/nogo) gage</t>
  </si>
  <si>
    <t>Sandia Primary Standards Lab - Measurement Decision Risk Calculator</t>
  </si>
  <si>
    <t>v0.1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</si>
</sst>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_(&quot;$&quot;* \(#,##0.00\);_(&quot;$&quot;* &quot;-&quot;??_);_(@_)"/>
    <numFmt numFmtId="43" formatCode="_(* #,##0.00_);_(* \(#,##0.00\);_(* &quot;-&quot;??_);_(@_)"/>
    <numFmt numFmtId="164" formatCode="0.0"/>
    <numFmt numFmtId="165" formatCode="0.000"/>
    <numFmt numFmtId="166" formatCode="0.0000%"/>
    <numFmt numFmtId="167" formatCode="0.0000"/>
    <numFmt numFmtId="168" formatCode="_(* #,##0_);_(* \(#,##0\);_(* &quot;-&quot;??_);_(@_)"/>
    <numFmt numFmtId="169" formatCode="0.000%"/>
    <numFmt numFmtId="170" formatCode="0.000000000"/>
  </numFmts>
  <fonts count="9" x14ac:knownFonts="1">
    <font>
      <sz val="11"/>
      <color theme="1"/>
      <name val="Aptos Narrow"/>
      <family val="2"/>
      <scheme val="minor"/>
    </font>
    <font>
      <sz val="11"/>
      <color theme="1"/>
      <name val="Aptos Narrow"/>
      <family val="2"/>
      <scheme val="minor"/>
    </font>
    <font>
      <b/>
      <sz val="11"/>
      <color theme="0"/>
      <name val="Aptos Narrow"/>
      <family val="2"/>
      <scheme val="minor"/>
    </font>
    <font>
      <sz val="11"/>
      <color rgb="FFFF0000"/>
      <name val="Aptos Narrow"/>
      <family val="2"/>
      <scheme val="minor"/>
    </font>
    <font>
      <b/>
      <sz val="11"/>
      <color theme="1"/>
      <name val="Aptos Narrow"/>
      <family val="2"/>
      <scheme val="minor"/>
    </font>
    <font>
      <u/>
      <sz val="11"/>
      <color theme="10"/>
      <name val="Aptos Narrow"/>
      <family val="2"/>
      <scheme val="minor"/>
    </font>
    <font>
      <b/>
      <sz val="14"/>
      <color theme="1"/>
      <name val="Aptos Narrow"/>
      <family val="2"/>
      <scheme val="minor"/>
    </font>
    <font>
      <i/>
      <sz val="11"/>
      <color rgb="FF323940"/>
      <name val="Aptos Narrow"/>
      <family val="2"/>
      <scheme val="minor"/>
    </font>
    <font>
      <sz val="11"/>
      <color rgb="FF323940"/>
      <name val="Aptos Narrow"/>
      <family val="2"/>
      <scheme val="minor"/>
    </font>
  </fonts>
  <fills count="11">
    <fill>
      <patternFill patternType="none"/>
    </fill>
    <fill>
      <patternFill patternType="gray125"/>
    </fill>
    <fill>
      <patternFill patternType="solid">
        <fgColor theme="9" tint="-0.249977111117893"/>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theme="8" tint="-0.249977111117893"/>
        <bgColor indexed="64"/>
      </patternFill>
    </fill>
    <fill>
      <patternFill patternType="solid">
        <fgColor theme="2"/>
        <bgColor indexed="64"/>
      </patternFill>
    </fill>
    <fill>
      <patternFill patternType="solid">
        <fgColor theme="0" tint="-4.9989318521683403E-2"/>
        <bgColor indexed="64"/>
      </patternFill>
    </fill>
    <fill>
      <patternFill patternType="solid">
        <fgColor theme="3" tint="0.89999084444715716"/>
        <bgColor indexed="64"/>
      </patternFill>
    </fill>
    <fill>
      <patternFill patternType="solid">
        <fgColor theme="0"/>
        <bgColor indexed="64"/>
      </patternFill>
    </fill>
  </fills>
  <borders count="16">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5" fillId="0" borderId="0" applyNumberFormat="0" applyFill="0" applyBorder="0" applyAlignment="0" applyProtection="0"/>
  </cellStyleXfs>
  <cellXfs count="145">
    <xf numFmtId="0" fontId="0" fillId="0" borderId="0" xfId="0"/>
    <xf numFmtId="0" fontId="0" fillId="3" borderId="4" xfId="0" applyFill="1" applyBorder="1" applyAlignment="1">
      <alignment horizontal="right"/>
    </xf>
    <xf numFmtId="0" fontId="0" fillId="3" borderId="0" xfId="0" applyFill="1" applyAlignment="1">
      <alignment vertical="center"/>
    </xf>
    <xf numFmtId="0" fontId="0" fillId="3" borderId="5" xfId="0" applyFill="1" applyBorder="1" applyAlignment="1">
      <alignment vertical="center"/>
    </xf>
    <xf numFmtId="164" fontId="0" fillId="3" borderId="0" xfId="0" applyNumberFormat="1" applyFill="1" applyAlignment="1">
      <alignment horizontal="right" vertical="center"/>
    </xf>
    <xf numFmtId="0" fontId="0" fillId="3" borderId="0" xfId="0" applyFill="1" applyAlignment="1">
      <alignment horizontal="center" vertical="center"/>
    </xf>
    <xf numFmtId="164" fontId="0" fillId="3" borderId="5" xfId="0" applyNumberFormat="1" applyFill="1" applyBorder="1" applyAlignment="1">
      <alignment horizontal="left" vertical="center"/>
    </xf>
    <xf numFmtId="0" fontId="0" fillId="4" borderId="4" xfId="0" applyFill="1" applyBorder="1" applyAlignment="1">
      <alignment horizontal="right"/>
    </xf>
    <xf numFmtId="165" fontId="0" fillId="4" borderId="0" xfId="0" applyNumberFormat="1" applyFill="1" applyAlignment="1">
      <alignment vertical="center"/>
    </xf>
    <xf numFmtId="0" fontId="0" fillId="4" borderId="0" xfId="0" applyFill="1" applyAlignment="1">
      <alignment vertical="center"/>
    </xf>
    <xf numFmtId="0" fontId="0" fillId="4" borderId="5" xfId="0" applyFill="1" applyBorder="1" applyAlignment="1">
      <alignment vertical="center"/>
    </xf>
    <xf numFmtId="0" fontId="0" fillId="4" borderId="6" xfId="0" applyFill="1" applyBorder="1" applyAlignment="1">
      <alignment horizontal="right"/>
    </xf>
    <xf numFmtId="0" fontId="0" fillId="4" borderId="7" xfId="0" applyFill="1" applyBorder="1" applyAlignment="1">
      <alignment vertical="center"/>
    </xf>
    <xf numFmtId="0" fontId="0" fillId="4" borderId="8" xfId="0" applyFill="1" applyBorder="1" applyAlignment="1">
      <alignment vertical="center"/>
    </xf>
    <xf numFmtId="0" fontId="4" fillId="0" borderId="0" xfId="0" applyFont="1"/>
    <xf numFmtId="0" fontId="0" fillId="5" borderId="0" xfId="0" applyFill="1"/>
    <xf numFmtId="0" fontId="0" fillId="5" borderId="0" xfId="0" applyFill="1" applyAlignment="1">
      <alignment wrapText="1"/>
    </xf>
    <xf numFmtId="0" fontId="2" fillId="0" borderId="0" xfId="0" applyFont="1" applyAlignment="1">
      <alignment horizontal="center"/>
    </xf>
    <xf numFmtId="166" fontId="0" fillId="3" borderId="0" xfId="0" applyNumberFormat="1" applyFill="1"/>
    <xf numFmtId="0" fontId="0" fillId="3" borderId="0" xfId="0" applyFill="1"/>
    <xf numFmtId="0" fontId="0" fillId="3" borderId="5" xfId="0" applyFill="1" applyBorder="1"/>
    <xf numFmtId="44" fontId="0" fillId="3" borderId="5" xfId="2" applyFont="1" applyFill="1" applyBorder="1"/>
    <xf numFmtId="44" fontId="0" fillId="0" borderId="0" xfId="2" applyFont="1" applyFill="1" applyBorder="1"/>
    <xf numFmtId="0" fontId="0" fillId="0" borderId="0" xfId="0" applyAlignment="1">
      <alignment horizontal="center"/>
    </xf>
    <xf numFmtId="167" fontId="0" fillId="5" borderId="0" xfId="0" applyNumberFormat="1" applyFill="1" applyAlignment="1">
      <alignment horizontal="center" vertical="center"/>
    </xf>
    <xf numFmtId="168" fontId="0" fillId="3" borderId="5" xfId="1" applyNumberFormat="1" applyFont="1" applyFill="1" applyBorder="1"/>
    <xf numFmtId="168" fontId="0" fillId="0" borderId="0" xfId="1" applyNumberFormat="1" applyFont="1" applyFill="1" applyBorder="1"/>
    <xf numFmtId="169" fontId="0" fillId="3" borderId="0" xfId="0" applyNumberFormat="1" applyFill="1" applyAlignment="1">
      <alignment vertical="center"/>
    </xf>
    <xf numFmtId="0" fontId="0" fillId="3" borderId="4" xfId="0" applyFill="1" applyBorder="1"/>
    <xf numFmtId="0" fontId="0" fillId="3" borderId="6" xfId="0" applyFill="1" applyBorder="1" applyAlignment="1">
      <alignment horizontal="right"/>
    </xf>
    <xf numFmtId="2" fontId="0" fillId="3" borderId="7" xfId="0" applyNumberFormat="1" applyFill="1" applyBorder="1" applyAlignment="1">
      <alignment horizontal="right" vertical="center"/>
    </xf>
    <xf numFmtId="0" fontId="0" fillId="3" borderId="7" xfId="0" applyFill="1" applyBorder="1" applyAlignment="1">
      <alignment vertical="center"/>
    </xf>
    <xf numFmtId="0" fontId="0" fillId="3" borderId="8" xfId="0" applyFill="1" applyBorder="1" applyAlignment="1">
      <alignment vertical="center"/>
    </xf>
    <xf numFmtId="0" fontId="0" fillId="3" borderId="6" xfId="0" applyFill="1" applyBorder="1"/>
    <xf numFmtId="0" fontId="0" fillId="3" borderId="8" xfId="0" applyFill="1" applyBorder="1"/>
    <xf numFmtId="0" fontId="0" fillId="0" borderId="0" xfId="0" applyAlignment="1">
      <alignment horizontal="right"/>
    </xf>
    <xf numFmtId="0" fontId="0" fillId="0" borderId="0" xfId="0" applyAlignment="1">
      <alignment vertical="center"/>
    </xf>
    <xf numFmtId="167" fontId="0" fillId="5" borderId="0" xfId="0" applyNumberFormat="1" applyFill="1" applyAlignment="1">
      <alignment horizontal="center"/>
    </xf>
    <xf numFmtId="168" fontId="0" fillId="4" borderId="5" xfId="1" applyNumberFormat="1" applyFont="1" applyFill="1" applyBorder="1"/>
    <xf numFmtId="169" fontId="0" fillId="4" borderId="0" xfId="3" applyNumberFormat="1" applyFont="1" applyFill="1" applyBorder="1" applyAlignment="1">
      <alignment vertical="center"/>
    </xf>
    <xf numFmtId="0" fontId="4" fillId="4" borderId="4" xfId="0" applyFont="1" applyFill="1" applyBorder="1" applyAlignment="1">
      <alignment horizontal="right"/>
    </xf>
    <xf numFmtId="44" fontId="4" fillId="4" borderId="5" xfId="0" applyNumberFormat="1" applyFont="1" applyFill="1" applyBorder="1"/>
    <xf numFmtId="44" fontId="4" fillId="0" borderId="0" xfId="0" applyNumberFormat="1" applyFont="1"/>
    <xf numFmtId="165" fontId="4" fillId="4" borderId="0" xfId="0" applyNumberFormat="1" applyFont="1" applyFill="1" applyAlignment="1">
      <alignment vertical="center"/>
    </xf>
    <xf numFmtId="0" fontId="4" fillId="4" borderId="0" xfId="0" applyFont="1" applyFill="1" applyAlignment="1">
      <alignment horizontal="center" vertical="center"/>
    </xf>
    <xf numFmtId="165" fontId="4" fillId="4" borderId="5" xfId="0" applyNumberFormat="1" applyFont="1" applyFill="1" applyBorder="1" applyAlignment="1">
      <alignment horizontal="left" vertical="center"/>
    </xf>
    <xf numFmtId="169" fontId="0" fillId="4" borderId="7" xfId="3" applyNumberFormat="1" applyFont="1" applyFill="1" applyBorder="1" applyAlignment="1">
      <alignment vertical="center"/>
    </xf>
    <xf numFmtId="0" fontId="0" fillId="4" borderId="6" xfId="0" applyFill="1" applyBorder="1"/>
    <xf numFmtId="0" fontId="0" fillId="4" borderId="8" xfId="0" applyFill="1" applyBorder="1"/>
    <xf numFmtId="0" fontId="3" fillId="0" borderId="0" xfId="0" applyFont="1"/>
    <xf numFmtId="0" fontId="0" fillId="3" borderId="0" xfId="0" applyFill="1" applyBorder="1" applyAlignment="1">
      <alignment horizontal="right"/>
    </xf>
    <xf numFmtId="164" fontId="0" fillId="3" borderId="0" xfId="0" applyNumberFormat="1" applyFill="1" applyBorder="1" applyAlignment="1">
      <alignment horizontal="right" vertical="center"/>
    </xf>
    <xf numFmtId="0" fontId="0" fillId="3" borderId="0" xfId="0" applyFill="1" applyBorder="1" applyAlignment="1">
      <alignment horizontal="center" vertical="center"/>
    </xf>
    <xf numFmtId="0" fontId="0" fillId="3" borderId="0" xfId="0" applyFill="1" applyBorder="1" applyAlignment="1">
      <alignment vertical="center"/>
    </xf>
    <xf numFmtId="9" fontId="0" fillId="3" borderId="0" xfId="0" applyNumberFormat="1" applyFill="1" applyBorder="1" applyAlignment="1">
      <alignment vertical="center"/>
    </xf>
    <xf numFmtId="2" fontId="0" fillId="3" borderId="0" xfId="0" applyNumberFormat="1" applyFill="1" applyBorder="1" applyAlignment="1">
      <alignment horizontal="right" vertical="center"/>
    </xf>
    <xf numFmtId="0" fontId="0" fillId="3" borderId="0" xfId="0" applyFill="1" applyBorder="1" applyAlignment="1">
      <alignment horizontal="right" vertical="center"/>
    </xf>
    <xf numFmtId="9" fontId="0" fillId="3" borderId="0" xfId="0" applyNumberFormat="1" applyFill="1" applyBorder="1" applyAlignment="1">
      <alignment horizontal="right" vertical="center" wrapText="1"/>
    </xf>
    <xf numFmtId="0" fontId="0" fillId="3" borderId="0" xfId="3" applyNumberFormat="1" applyFont="1" applyFill="1" applyBorder="1" applyAlignment="1">
      <alignment vertical="center"/>
    </xf>
    <xf numFmtId="10" fontId="0" fillId="3" borderId="0" xfId="3" applyNumberFormat="1" applyFont="1" applyFill="1" applyBorder="1" applyAlignment="1">
      <alignment horizontal="right"/>
    </xf>
    <xf numFmtId="0" fontId="0" fillId="7" borderId="0" xfId="0" applyFill="1"/>
    <xf numFmtId="0" fontId="0" fillId="7" borderId="0" xfId="0" applyFill="1" applyAlignment="1">
      <alignment wrapText="1"/>
    </xf>
    <xf numFmtId="164" fontId="0" fillId="7" borderId="0" xfId="0" applyNumberFormat="1" applyFill="1" applyAlignment="1">
      <alignment horizontal="center" vertical="center"/>
    </xf>
    <xf numFmtId="167" fontId="0" fillId="7" borderId="0" xfId="0" applyNumberFormat="1" applyFill="1" applyAlignment="1">
      <alignment horizontal="center" vertical="center"/>
    </xf>
    <xf numFmtId="167" fontId="0" fillId="7" borderId="0" xfId="0" applyNumberFormat="1" applyFill="1" applyAlignment="1">
      <alignment horizontal="center"/>
    </xf>
    <xf numFmtId="164" fontId="0" fillId="7" borderId="0" xfId="0" applyNumberFormat="1" applyFill="1" applyAlignment="1">
      <alignment horizontal="center"/>
    </xf>
    <xf numFmtId="164" fontId="0" fillId="7" borderId="0" xfId="0" applyNumberFormat="1" applyFill="1"/>
    <xf numFmtId="0" fontId="0" fillId="8" borderId="0" xfId="0" applyFill="1"/>
    <xf numFmtId="0" fontId="0" fillId="8" borderId="0" xfId="0" applyFill="1" applyAlignment="1">
      <alignment wrapText="1"/>
    </xf>
    <xf numFmtId="164" fontId="0" fillId="8" borderId="0" xfId="0" applyNumberFormat="1" applyFill="1" applyAlignment="1">
      <alignment horizontal="center" vertical="center"/>
    </xf>
    <xf numFmtId="164" fontId="0" fillId="8" borderId="0" xfId="0" applyNumberFormat="1" applyFill="1" applyAlignment="1">
      <alignment horizontal="center"/>
    </xf>
    <xf numFmtId="164" fontId="0" fillId="8" borderId="0" xfId="0" applyNumberFormat="1" applyFill="1"/>
    <xf numFmtId="0" fontId="0" fillId="3" borderId="0" xfId="0" applyFill="1" applyBorder="1"/>
    <xf numFmtId="0" fontId="0" fillId="0" borderId="0" xfId="0" applyFont="1"/>
    <xf numFmtId="2" fontId="0" fillId="3" borderId="0" xfId="0" applyNumberFormat="1" applyFill="1" applyBorder="1" applyAlignment="1">
      <alignment vertical="center"/>
    </xf>
    <xf numFmtId="0" fontId="0" fillId="3" borderId="1" xfId="0" applyFill="1" applyBorder="1" applyAlignment="1">
      <alignment horizontal="right"/>
    </xf>
    <xf numFmtId="164" fontId="0" fillId="3" borderId="2" xfId="0" applyNumberFormat="1" applyFill="1" applyBorder="1" applyAlignment="1">
      <alignment horizontal="right" vertical="center"/>
    </xf>
    <xf numFmtId="0" fontId="0" fillId="3" borderId="2" xfId="0" applyFill="1" applyBorder="1" applyAlignment="1">
      <alignment horizontal="center" vertical="center"/>
    </xf>
    <xf numFmtId="164" fontId="0" fillId="3" borderId="3" xfId="0" applyNumberFormat="1" applyFill="1" applyBorder="1" applyAlignment="1">
      <alignment horizontal="left" vertical="center"/>
    </xf>
    <xf numFmtId="9" fontId="0" fillId="3" borderId="7" xfId="0" applyNumberFormat="1" applyFill="1" applyBorder="1"/>
    <xf numFmtId="0" fontId="0" fillId="3" borderId="7" xfId="0" applyFill="1" applyBorder="1"/>
    <xf numFmtId="0" fontId="0" fillId="9" borderId="1" xfId="0" applyFill="1" applyBorder="1"/>
    <xf numFmtId="164" fontId="0" fillId="9" borderId="2" xfId="0" applyNumberFormat="1" applyFill="1" applyBorder="1"/>
    <xf numFmtId="0" fontId="0" fillId="9" borderId="2" xfId="0" applyFill="1" applyBorder="1"/>
    <xf numFmtId="0" fontId="0" fillId="9" borderId="3" xfId="0" applyFill="1" applyBorder="1"/>
    <xf numFmtId="0" fontId="0" fillId="9" borderId="6" xfId="0" applyFill="1" applyBorder="1"/>
    <xf numFmtId="164" fontId="0" fillId="9" borderId="7" xfId="0" applyNumberFormat="1" applyFill="1" applyBorder="1"/>
    <xf numFmtId="0" fontId="0" fillId="9" borderId="7" xfId="0" applyFill="1" applyBorder="1"/>
    <xf numFmtId="0" fontId="0" fillId="9" borderId="8" xfId="0" applyFill="1" applyBorder="1"/>
    <xf numFmtId="0" fontId="0" fillId="3" borderId="7" xfId="0" applyFill="1" applyBorder="1" applyAlignment="1">
      <alignment horizontal="right" vertical="center"/>
    </xf>
    <xf numFmtId="0" fontId="0" fillId="3" borderId="1" xfId="0" applyFill="1" applyBorder="1"/>
    <xf numFmtId="0" fontId="0" fillId="3" borderId="2" xfId="0" applyFill="1" applyBorder="1"/>
    <xf numFmtId="0" fontId="0" fillId="3" borderId="3" xfId="0" applyFill="1" applyBorder="1"/>
    <xf numFmtId="0" fontId="0" fillId="9" borderId="4" xfId="0" applyFill="1" applyBorder="1" applyAlignment="1">
      <alignment horizontal="right"/>
    </xf>
    <xf numFmtId="2" fontId="0" fillId="9" borderId="0" xfId="0" applyNumberFormat="1" applyFill="1" applyBorder="1" applyAlignment="1">
      <alignment vertical="center"/>
    </xf>
    <xf numFmtId="0" fontId="0" fillId="9" borderId="0" xfId="0" applyFill="1" applyBorder="1" applyAlignment="1">
      <alignment horizontal="center" vertical="center"/>
    </xf>
    <xf numFmtId="2" fontId="0" fillId="9" borderId="5" xfId="0" applyNumberFormat="1" applyFill="1" applyBorder="1" applyAlignment="1">
      <alignment horizontal="left" vertical="center"/>
    </xf>
    <xf numFmtId="165" fontId="0" fillId="9" borderId="0" xfId="0" applyNumberFormat="1" applyFill="1" applyBorder="1" applyAlignment="1">
      <alignment vertical="center"/>
    </xf>
    <xf numFmtId="0" fontId="0" fillId="9" borderId="0" xfId="0" applyFill="1" applyBorder="1" applyAlignment="1">
      <alignment vertical="center"/>
    </xf>
    <xf numFmtId="0" fontId="0" fillId="9" borderId="5" xfId="0" applyFill="1" applyBorder="1" applyAlignment="1">
      <alignment vertical="center"/>
    </xf>
    <xf numFmtId="10" fontId="0" fillId="9" borderId="0" xfId="3" applyNumberFormat="1" applyFont="1" applyFill="1" applyBorder="1" applyAlignment="1">
      <alignment vertical="center"/>
    </xf>
    <xf numFmtId="10" fontId="1" fillId="9" borderId="0" xfId="3" applyNumberFormat="1" applyFont="1" applyFill="1" applyBorder="1"/>
    <xf numFmtId="0" fontId="0" fillId="9" borderId="0" xfId="0" applyFill="1" applyBorder="1"/>
    <xf numFmtId="0" fontId="0" fillId="9" borderId="5" xfId="0" applyFill="1" applyBorder="1"/>
    <xf numFmtId="10" fontId="0" fillId="9" borderId="0" xfId="3" applyNumberFormat="1" applyFont="1" applyFill="1" applyBorder="1"/>
    <xf numFmtId="10" fontId="0" fillId="9" borderId="0" xfId="0" applyNumberFormat="1" applyFill="1" applyBorder="1"/>
    <xf numFmtId="0" fontId="0" fillId="9" borderId="6" xfId="0" applyFill="1" applyBorder="1" applyAlignment="1">
      <alignment horizontal="right"/>
    </xf>
    <xf numFmtId="167" fontId="0" fillId="9" borderId="7" xfId="0" applyNumberFormat="1" applyFill="1" applyBorder="1"/>
    <xf numFmtId="0" fontId="0" fillId="0" borderId="2" xfId="0" applyFill="1" applyBorder="1" applyAlignment="1">
      <alignment horizontal="right"/>
    </xf>
    <xf numFmtId="165" fontId="0" fillId="9" borderId="7" xfId="0" applyNumberFormat="1" applyFill="1" applyBorder="1"/>
    <xf numFmtId="0" fontId="0" fillId="10" borderId="0" xfId="0" applyFill="1" applyAlignment="1">
      <alignment wrapText="1"/>
    </xf>
    <xf numFmtId="0" fontId="0" fillId="10" borderId="0" xfId="0" applyFill="1"/>
    <xf numFmtId="0" fontId="0" fillId="10" borderId="11" xfId="0" applyFill="1" applyBorder="1" applyAlignment="1">
      <alignment wrapText="1"/>
    </xf>
    <xf numFmtId="0" fontId="0" fillId="10" borderId="12" xfId="0" applyFill="1" applyBorder="1" applyAlignment="1">
      <alignment wrapText="1"/>
    </xf>
    <xf numFmtId="0" fontId="0" fillId="10" borderId="0" xfId="0" applyFill="1" applyAlignment="1">
      <alignment horizontal="center"/>
    </xf>
    <xf numFmtId="0" fontId="0" fillId="10" borderId="13" xfId="0" applyFill="1" applyBorder="1" applyAlignment="1">
      <alignment wrapText="1"/>
    </xf>
    <xf numFmtId="0" fontId="0" fillId="10" borderId="14" xfId="0" applyFill="1" applyBorder="1" applyAlignment="1">
      <alignment wrapText="1"/>
    </xf>
    <xf numFmtId="0" fontId="4" fillId="10" borderId="15" xfId="0" applyFont="1" applyFill="1" applyBorder="1" applyAlignment="1">
      <alignment horizontal="left" vertical="center" wrapText="1"/>
    </xf>
    <xf numFmtId="0" fontId="0" fillId="10" borderId="15" xfId="0" applyFill="1" applyBorder="1" applyAlignment="1">
      <alignment horizontal="left" vertical="center" wrapText="1"/>
    </xf>
    <xf numFmtId="0" fontId="0" fillId="10" borderId="9" xfId="0" applyFill="1" applyBorder="1" applyAlignment="1">
      <alignment vertical="top" wrapText="1"/>
    </xf>
    <xf numFmtId="0" fontId="7" fillId="0" borderId="10" xfId="0" applyFont="1" applyBorder="1" applyAlignment="1">
      <alignment horizontal="left" wrapText="1"/>
    </xf>
    <xf numFmtId="0" fontId="0" fillId="10" borderId="13" xfId="0" applyFill="1" applyBorder="1" applyAlignment="1">
      <alignment vertical="top" wrapText="1"/>
    </xf>
    <xf numFmtId="0" fontId="8" fillId="0" borderId="14" xfId="0" applyFont="1" applyBorder="1" applyAlignment="1">
      <alignment horizontal="left" wrapText="1"/>
    </xf>
    <xf numFmtId="0" fontId="0" fillId="10" borderId="0" xfId="0" applyFill="1" applyAlignment="1">
      <alignment vertical="top" wrapText="1"/>
    </xf>
    <xf numFmtId="0" fontId="0" fillId="3" borderId="0" xfId="0" applyNumberFormat="1" applyFill="1" applyBorder="1" applyAlignment="1">
      <alignment vertical="center"/>
    </xf>
    <xf numFmtId="165" fontId="0" fillId="3" borderId="0" xfId="0" applyNumberFormat="1" applyFill="1" applyBorder="1" applyAlignment="1">
      <alignment horizontal="right" vertical="center"/>
    </xf>
    <xf numFmtId="170" fontId="0" fillId="0" borderId="0" xfId="0" applyNumberFormat="1"/>
    <xf numFmtId="169" fontId="0" fillId="9" borderId="0" xfId="3" applyNumberFormat="1" applyFont="1" applyFill="1" applyBorder="1" applyAlignment="1">
      <alignment vertical="center"/>
    </xf>
    <xf numFmtId="0" fontId="4" fillId="7" borderId="9" xfId="0" applyFont="1" applyFill="1" applyBorder="1" applyAlignment="1">
      <alignment horizontal="center" vertical="top" wrapText="1"/>
    </xf>
    <xf numFmtId="0" fontId="4" fillId="7" borderId="10" xfId="0" applyFont="1" applyFill="1" applyBorder="1" applyAlignment="1">
      <alignment horizontal="center" vertical="top" wrapText="1"/>
    </xf>
    <xf numFmtId="0" fontId="6" fillId="7" borderId="9" xfId="0" applyFont="1" applyFill="1" applyBorder="1" applyAlignment="1">
      <alignment horizontal="center" wrapText="1"/>
    </xf>
    <xf numFmtId="0" fontId="6" fillId="7" borderId="10" xfId="0" applyFont="1" applyFill="1" applyBorder="1" applyAlignment="1">
      <alignment horizontal="center" wrapText="1"/>
    </xf>
    <xf numFmtId="0" fontId="4" fillId="7" borderId="11" xfId="0" applyFont="1" applyFill="1" applyBorder="1" applyAlignment="1">
      <alignment horizontal="center" wrapText="1"/>
    </xf>
    <xf numFmtId="0" fontId="4" fillId="7" borderId="12" xfId="0" applyFont="1" applyFill="1" applyBorder="1" applyAlignment="1">
      <alignment horizontal="center" wrapText="1"/>
    </xf>
    <xf numFmtId="0" fontId="5" fillId="10" borderId="11" xfId="4" applyFill="1" applyBorder="1" applyAlignment="1">
      <alignment horizontal="center" wrapText="1"/>
    </xf>
    <xf numFmtId="0" fontId="5" fillId="10" borderId="12" xfId="4" applyFill="1" applyBorder="1" applyAlignment="1">
      <alignment horizontal="center" wrapText="1"/>
    </xf>
    <xf numFmtId="0" fontId="4" fillId="7" borderId="15" xfId="0" applyFont="1" applyFill="1" applyBorder="1" applyAlignment="1">
      <alignment horizontal="center" wrapText="1"/>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1" xfId="0" applyFont="1" applyFill="1" applyBorder="1" applyAlignment="1">
      <alignment horizontal="center"/>
    </xf>
    <xf numFmtId="0" fontId="2" fillId="2" borderId="3" xfId="0" applyFont="1" applyFill="1" applyBorder="1" applyAlignment="1">
      <alignment horizontal="center"/>
    </xf>
    <xf numFmtId="0" fontId="2" fillId="6" borderId="1" xfId="0" applyFont="1" applyFill="1" applyBorder="1" applyAlignment="1">
      <alignment horizontal="center"/>
    </xf>
    <xf numFmtId="0" fontId="2" fillId="6" borderId="2" xfId="0" applyFont="1" applyFill="1" applyBorder="1" applyAlignment="1">
      <alignment horizontal="center"/>
    </xf>
    <xf numFmtId="0" fontId="2" fillId="6" borderId="3" xfId="0" applyFont="1" applyFill="1" applyBorder="1" applyAlignment="1">
      <alignment horizontal="center"/>
    </xf>
  </cellXfs>
  <cellStyles count="5">
    <cellStyle name="Comma" xfId="1" builtinId="3"/>
    <cellStyle name="Currency" xfId="2" builtinId="4"/>
    <cellStyle name="Hyperlink" xfId="4" builtinId="8"/>
    <cellStyle name="Normal" xfId="0" builtinId="0"/>
    <cellStyle name="Percent" xfId="3" builtinId="5"/>
  </cellStyles>
  <dxfs count="4">
    <dxf>
      <font>
        <color theme="2" tint="-0.24994659260841701"/>
      </font>
    </dxf>
    <dxf>
      <font>
        <color theme="2" tint="-0.24994659260841701"/>
      </font>
    </dxf>
    <dxf>
      <font>
        <color theme="2" tint="-0.24994659260841701"/>
      </font>
    </dxf>
    <dxf>
      <font>
        <color theme="2" tint="-0.2499465926084170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0031097597948774E-2"/>
          <c:y val="3.6297640653357534E-2"/>
          <c:w val="0.89793369888169916"/>
          <c:h val="0.85393386369389424"/>
        </c:manualLayout>
      </c:layout>
      <c:scatterChart>
        <c:scatterStyle val="lineMarker"/>
        <c:varyColors val="0"/>
        <c:ser>
          <c:idx val="1"/>
          <c:order val="0"/>
          <c:tx>
            <c:v>LowerTol</c:v>
          </c:tx>
          <c:spPr>
            <a:ln w="12700" cap="rnd">
              <a:solidFill>
                <a:schemeClr val="tx1"/>
              </a:solidFill>
              <a:round/>
            </a:ln>
            <a:effectLst/>
          </c:spPr>
          <c:marker>
            <c:symbol val="none"/>
          </c:marker>
          <c:xVal>
            <c:numRef>
              <c:f>'Risk Calculator - Normal'!$N$29:$N$30</c:f>
              <c:numCache>
                <c:formatCode>General</c:formatCode>
                <c:ptCount val="2"/>
                <c:pt idx="0">
                  <c:v>190</c:v>
                </c:pt>
                <c:pt idx="1">
                  <c:v>210</c:v>
                </c:pt>
              </c:numCache>
            </c:numRef>
          </c:xVal>
          <c:yVal>
            <c:numRef>
              <c:f>'Risk Calculator - Normal'!$O$30:$O$31</c:f>
              <c:numCache>
                <c:formatCode>0.0</c:formatCode>
                <c:ptCount val="2"/>
                <c:pt idx="0">
                  <c:v>195</c:v>
                </c:pt>
                <c:pt idx="1">
                  <c:v>195</c:v>
                </c:pt>
              </c:numCache>
            </c:numRef>
          </c:yVal>
          <c:smooth val="0"/>
          <c:extLst>
            <c:ext xmlns:c16="http://schemas.microsoft.com/office/drawing/2014/chart" uri="{C3380CC4-5D6E-409C-BE32-E72D297353CC}">
              <c16:uniqueId val="{00000001-CC7C-4E1D-B19D-9EC81EFA0279}"/>
            </c:ext>
          </c:extLst>
        </c:ser>
        <c:ser>
          <c:idx val="0"/>
          <c:order val="1"/>
          <c:tx>
            <c:v>UpperTol</c:v>
          </c:tx>
          <c:spPr>
            <a:ln w="12700" cap="rnd">
              <a:solidFill>
                <a:schemeClr val="tx1"/>
              </a:solidFill>
              <a:round/>
            </a:ln>
            <a:effectLst/>
          </c:spPr>
          <c:marker>
            <c:symbol val="none"/>
          </c:marker>
          <c:xVal>
            <c:numRef>
              <c:f>'Risk Calculator - Normal'!$N$29:$N$30</c:f>
              <c:numCache>
                <c:formatCode>General</c:formatCode>
                <c:ptCount val="2"/>
                <c:pt idx="0">
                  <c:v>190</c:v>
                </c:pt>
                <c:pt idx="1">
                  <c:v>210</c:v>
                </c:pt>
              </c:numCache>
            </c:numRef>
          </c:xVal>
          <c:yVal>
            <c:numRef>
              <c:f>'Risk Calculator - Normal'!$P$30:$P$31</c:f>
              <c:numCache>
                <c:formatCode>0.0</c:formatCode>
                <c:ptCount val="2"/>
                <c:pt idx="0">
                  <c:v>205</c:v>
                </c:pt>
                <c:pt idx="1">
                  <c:v>205</c:v>
                </c:pt>
              </c:numCache>
            </c:numRef>
          </c:yVal>
          <c:smooth val="0"/>
          <c:extLst>
            <c:ext xmlns:c16="http://schemas.microsoft.com/office/drawing/2014/chart" uri="{C3380CC4-5D6E-409C-BE32-E72D297353CC}">
              <c16:uniqueId val="{00000002-CC7C-4E1D-B19D-9EC81EFA0279}"/>
            </c:ext>
          </c:extLst>
        </c:ser>
        <c:ser>
          <c:idx val="2"/>
          <c:order val="2"/>
          <c:tx>
            <c:v>LowerTol2</c:v>
          </c:tx>
          <c:spPr>
            <a:ln w="12700" cap="rnd">
              <a:solidFill>
                <a:schemeClr val="tx1"/>
              </a:solidFill>
              <a:round/>
            </a:ln>
            <a:effectLst/>
          </c:spPr>
          <c:marker>
            <c:symbol val="none"/>
          </c:marker>
          <c:xVal>
            <c:numRef>
              <c:f>'Risk Calculator - Normal'!$O$30:$O$31</c:f>
              <c:numCache>
                <c:formatCode>0.0</c:formatCode>
                <c:ptCount val="2"/>
                <c:pt idx="0">
                  <c:v>195</c:v>
                </c:pt>
                <c:pt idx="1">
                  <c:v>195</c:v>
                </c:pt>
              </c:numCache>
            </c:numRef>
          </c:xVal>
          <c:yVal>
            <c:numRef>
              <c:f>'Risk Calculator - Normal'!$N$29:$N$30</c:f>
              <c:numCache>
                <c:formatCode>General</c:formatCode>
                <c:ptCount val="2"/>
                <c:pt idx="0">
                  <c:v>190</c:v>
                </c:pt>
                <c:pt idx="1">
                  <c:v>210</c:v>
                </c:pt>
              </c:numCache>
            </c:numRef>
          </c:yVal>
          <c:smooth val="0"/>
          <c:extLst>
            <c:ext xmlns:c16="http://schemas.microsoft.com/office/drawing/2014/chart" uri="{C3380CC4-5D6E-409C-BE32-E72D297353CC}">
              <c16:uniqueId val="{00000003-CC7C-4E1D-B19D-9EC81EFA0279}"/>
            </c:ext>
          </c:extLst>
        </c:ser>
        <c:ser>
          <c:idx val="3"/>
          <c:order val="3"/>
          <c:tx>
            <c:v>UpperTol2</c:v>
          </c:tx>
          <c:spPr>
            <a:ln w="12700" cap="rnd">
              <a:solidFill>
                <a:schemeClr val="tx1"/>
              </a:solidFill>
              <a:round/>
            </a:ln>
            <a:effectLst/>
          </c:spPr>
          <c:marker>
            <c:symbol val="none"/>
          </c:marker>
          <c:xVal>
            <c:numRef>
              <c:f>'Risk Calculator - Normal'!$P$30:$P$31</c:f>
              <c:numCache>
                <c:formatCode>0.0</c:formatCode>
                <c:ptCount val="2"/>
                <c:pt idx="0">
                  <c:v>205</c:v>
                </c:pt>
                <c:pt idx="1">
                  <c:v>205</c:v>
                </c:pt>
              </c:numCache>
            </c:numRef>
          </c:xVal>
          <c:yVal>
            <c:numRef>
              <c:f>'Risk Calculator - Normal'!$N$29:$N$30</c:f>
              <c:numCache>
                <c:formatCode>General</c:formatCode>
                <c:ptCount val="2"/>
                <c:pt idx="0">
                  <c:v>190</c:v>
                </c:pt>
                <c:pt idx="1">
                  <c:v>210</c:v>
                </c:pt>
              </c:numCache>
            </c:numRef>
          </c:yVal>
          <c:smooth val="0"/>
          <c:extLst>
            <c:ext xmlns:c16="http://schemas.microsoft.com/office/drawing/2014/chart" uri="{C3380CC4-5D6E-409C-BE32-E72D297353CC}">
              <c16:uniqueId val="{00000004-CC7C-4E1D-B19D-9EC81EFA0279}"/>
            </c:ext>
          </c:extLst>
        </c:ser>
        <c:ser>
          <c:idx val="4"/>
          <c:order val="4"/>
          <c:tx>
            <c:v>LowerA</c:v>
          </c:tx>
          <c:spPr>
            <a:ln w="19050" cap="rnd">
              <a:solidFill>
                <a:schemeClr val="accent5"/>
              </a:solidFill>
              <a:prstDash val="dash"/>
              <a:round/>
            </a:ln>
            <a:effectLst/>
          </c:spPr>
          <c:marker>
            <c:symbol val="none"/>
          </c:marker>
          <c:xVal>
            <c:numRef>
              <c:f>'Risk Calculator - Normal'!$N$29:$N$30</c:f>
              <c:numCache>
                <c:formatCode>General</c:formatCode>
                <c:ptCount val="2"/>
                <c:pt idx="0">
                  <c:v>190</c:v>
                </c:pt>
                <c:pt idx="1">
                  <c:v>210</c:v>
                </c:pt>
              </c:numCache>
            </c:numRef>
          </c:xVal>
          <c:yVal>
            <c:numRef>
              <c:f>'Risk Calculator - Normal'!$Q$30:$Q$31</c:f>
              <c:numCache>
                <c:formatCode>0.0</c:formatCode>
                <c:ptCount val="2"/>
                <c:pt idx="0">
                  <c:v>195.6612652619817</c:v>
                </c:pt>
                <c:pt idx="1">
                  <c:v>195.6612652619817</c:v>
                </c:pt>
              </c:numCache>
            </c:numRef>
          </c:yVal>
          <c:smooth val="0"/>
          <c:extLst>
            <c:ext xmlns:c16="http://schemas.microsoft.com/office/drawing/2014/chart" uri="{C3380CC4-5D6E-409C-BE32-E72D297353CC}">
              <c16:uniqueId val="{00000005-CC7C-4E1D-B19D-9EC81EFA0279}"/>
            </c:ext>
          </c:extLst>
        </c:ser>
        <c:ser>
          <c:idx val="5"/>
          <c:order val="5"/>
          <c:tx>
            <c:v>UpperA</c:v>
          </c:tx>
          <c:spPr>
            <a:ln w="19050" cap="rnd">
              <a:solidFill>
                <a:schemeClr val="accent5"/>
              </a:solidFill>
              <a:prstDash val="dash"/>
              <a:round/>
            </a:ln>
            <a:effectLst/>
          </c:spPr>
          <c:marker>
            <c:symbol val="none"/>
          </c:marker>
          <c:xVal>
            <c:numRef>
              <c:f>'Risk Calculator - Normal'!$N$29:$N$30</c:f>
              <c:numCache>
                <c:formatCode>General</c:formatCode>
                <c:ptCount val="2"/>
                <c:pt idx="0">
                  <c:v>190</c:v>
                </c:pt>
                <c:pt idx="1">
                  <c:v>210</c:v>
                </c:pt>
              </c:numCache>
            </c:numRef>
          </c:xVal>
          <c:yVal>
            <c:numRef>
              <c:f>'Risk Calculator - Normal'!$R$30:$R$31</c:f>
              <c:numCache>
                <c:formatCode>0.0</c:formatCode>
                <c:ptCount val="2"/>
                <c:pt idx="0">
                  <c:v>204.3387347380183</c:v>
                </c:pt>
                <c:pt idx="1">
                  <c:v>204.3387347380183</c:v>
                </c:pt>
              </c:numCache>
            </c:numRef>
          </c:yVal>
          <c:smooth val="0"/>
          <c:extLst>
            <c:ext xmlns:c16="http://schemas.microsoft.com/office/drawing/2014/chart" uri="{C3380CC4-5D6E-409C-BE32-E72D297353CC}">
              <c16:uniqueId val="{00000006-CC7C-4E1D-B19D-9EC81EFA0279}"/>
            </c:ext>
          </c:extLst>
        </c:ser>
        <c:ser>
          <c:idx val="6"/>
          <c:order val="6"/>
          <c:tx>
            <c:v>Samples</c:v>
          </c:tx>
          <c:spPr>
            <a:ln w="28575" cap="rnd">
              <a:noFill/>
              <a:round/>
            </a:ln>
            <a:effectLst/>
          </c:spPr>
          <c:marker>
            <c:symbol val="circle"/>
            <c:size val="2"/>
            <c:spPr>
              <a:solidFill>
                <a:schemeClr val="tx1">
                  <a:lumMod val="65000"/>
                  <a:lumOff val="35000"/>
                </a:schemeClr>
              </a:solidFill>
              <a:ln w="9525">
                <a:solidFill>
                  <a:schemeClr val="accent1">
                    <a:lumMod val="60000"/>
                  </a:schemeClr>
                </a:solidFill>
              </a:ln>
              <a:effectLst/>
            </c:spPr>
          </c:marker>
          <c:xVal>
            <c:numRef>
              <c:f>'Risk Calculator - Normal'!$O$35:$O$1034</c:f>
              <c:numCache>
                <c:formatCode>General</c:formatCode>
                <c:ptCount val="1000"/>
                <c:pt idx="0">
                  <c:v>195.3846621072735</c:v>
                </c:pt>
                <c:pt idx="1">
                  <c:v>198.68265237946838</c:v>
                </c:pt>
                <c:pt idx="2">
                  <c:v>199.78405851501176</c:v>
                </c:pt>
                <c:pt idx="3">
                  <c:v>199.13995261216493</c:v>
                </c:pt>
                <c:pt idx="4">
                  <c:v>201.92885834321785</c:v>
                </c:pt>
                <c:pt idx="5">
                  <c:v>197.65632216474921</c:v>
                </c:pt>
                <c:pt idx="6">
                  <c:v>199.52610691949099</c:v>
                </c:pt>
                <c:pt idx="7">
                  <c:v>197.08270209036868</c:v>
                </c:pt>
                <c:pt idx="8">
                  <c:v>198.86285885508664</c:v>
                </c:pt>
                <c:pt idx="9">
                  <c:v>195.09474916809776</c:v>
                </c:pt>
                <c:pt idx="10">
                  <c:v>201.7326319627158</c:v>
                </c:pt>
                <c:pt idx="11">
                  <c:v>200.51911177239134</c:v>
                </c:pt>
                <c:pt idx="12">
                  <c:v>196.53500780841247</c:v>
                </c:pt>
                <c:pt idx="13">
                  <c:v>199.59990007667122</c:v>
                </c:pt>
                <c:pt idx="14">
                  <c:v>199.73189253906398</c:v>
                </c:pt>
                <c:pt idx="15">
                  <c:v>199.0068113092758</c:v>
                </c:pt>
                <c:pt idx="16">
                  <c:v>206.08566991994789</c:v>
                </c:pt>
                <c:pt idx="17">
                  <c:v>197.10797259168194</c:v>
                </c:pt>
                <c:pt idx="18">
                  <c:v>195.97436476849725</c:v>
                </c:pt>
                <c:pt idx="19">
                  <c:v>197.62849184173146</c:v>
                </c:pt>
                <c:pt idx="20">
                  <c:v>199.80719991396447</c:v>
                </c:pt>
                <c:pt idx="21">
                  <c:v>199.17557067460146</c:v>
                </c:pt>
                <c:pt idx="22">
                  <c:v>196.64581083488386</c:v>
                </c:pt>
                <c:pt idx="23">
                  <c:v>201.82915043554959</c:v>
                </c:pt>
                <c:pt idx="24">
                  <c:v>199.45923924213469</c:v>
                </c:pt>
                <c:pt idx="25">
                  <c:v>200.92396743930516</c:v>
                </c:pt>
                <c:pt idx="26">
                  <c:v>204.8828303104645</c:v>
                </c:pt>
                <c:pt idx="27">
                  <c:v>198.46896310567365</c:v>
                </c:pt>
                <c:pt idx="28">
                  <c:v>196.61349759785787</c:v>
                </c:pt>
                <c:pt idx="29">
                  <c:v>199.33650525555379</c:v>
                </c:pt>
                <c:pt idx="30">
                  <c:v>208.29980140144258</c:v>
                </c:pt>
                <c:pt idx="31">
                  <c:v>200.88583891329176</c:v>
                </c:pt>
                <c:pt idx="32">
                  <c:v>202.40529331272145</c:v>
                </c:pt>
                <c:pt idx="33">
                  <c:v>199.73093264926959</c:v>
                </c:pt>
                <c:pt idx="34">
                  <c:v>193.09383932795618</c:v>
                </c:pt>
                <c:pt idx="35">
                  <c:v>194.7281709060876</c:v>
                </c:pt>
                <c:pt idx="36">
                  <c:v>195.67453097207542</c:v>
                </c:pt>
                <c:pt idx="37">
                  <c:v>198.36652748962504</c:v>
                </c:pt>
                <c:pt idx="38">
                  <c:v>203.6063420841414</c:v>
                </c:pt>
                <c:pt idx="39">
                  <c:v>198.72214085809546</c:v>
                </c:pt>
                <c:pt idx="40">
                  <c:v>200.33709312228945</c:v>
                </c:pt>
                <c:pt idx="41">
                  <c:v>202.62275424380542</c:v>
                </c:pt>
                <c:pt idx="42">
                  <c:v>201.01635157801257</c:v>
                </c:pt>
                <c:pt idx="43">
                  <c:v>196.60594445991731</c:v>
                </c:pt>
                <c:pt idx="44">
                  <c:v>194.92971055429501</c:v>
                </c:pt>
                <c:pt idx="45">
                  <c:v>200.37862863021974</c:v>
                </c:pt>
                <c:pt idx="46">
                  <c:v>194.60038296785274</c:v>
                </c:pt>
                <c:pt idx="47">
                  <c:v>196.07491580543535</c:v>
                </c:pt>
                <c:pt idx="48">
                  <c:v>197.15828467443976</c:v>
                </c:pt>
                <c:pt idx="49">
                  <c:v>193.57755577876839</c:v>
                </c:pt>
                <c:pt idx="50">
                  <c:v>198.38745078797103</c:v>
                </c:pt>
                <c:pt idx="51">
                  <c:v>195.89010911230974</c:v>
                </c:pt>
                <c:pt idx="52">
                  <c:v>197.85606544741273</c:v>
                </c:pt>
                <c:pt idx="53">
                  <c:v>197.82997967802305</c:v>
                </c:pt>
                <c:pt idx="54">
                  <c:v>198.73079093295274</c:v>
                </c:pt>
                <c:pt idx="55">
                  <c:v>206.62197999873365</c:v>
                </c:pt>
                <c:pt idx="56">
                  <c:v>197.463702479619</c:v>
                </c:pt>
                <c:pt idx="57">
                  <c:v>200.31252183837123</c:v>
                </c:pt>
                <c:pt idx="58">
                  <c:v>198.41520562894181</c:v>
                </c:pt>
                <c:pt idx="59">
                  <c:v>197.98280670245674</c:v>
                </c:pt>
                <c:pt idx="60">
                  <c:v>198.41957673940797</c:v>
                </c:pt>
                <c:pt idx="61">
                  <c:v>199.54008861568843</c:v>
                </c:pt>
                <c:pt idx="62">
                  <c:v>195.15615959570059</c:v>
                </c:pt>
                <c:pt idx="63">
                  <c:v>201.05735308123636</c:v>
                </c:pt>
                <c:pt idx="64">
                  <c:v>197.95419755513578</c:v>
                </c:pt>
                <c:pt idx="65">
                  <c:v>197.06193288632798</c:v>
                </c:pt>
                <c:pt idx="66">
                  <c:v>194.37301207613351</c:v>
                </c:pt>
                <c:pt idx="67">
                  <c:v>204.28341007051668</c:v>
                </c:pt>
                <c:pt idx="68">
                  <c:v>194.27358114413741</c:v>
                </c:pt>
                <c:pt idx="69">
                  <c:v>200.43704649497178</c:v>
                </c:pt>
                <c:pt idx="70">
                  <c:v>206.6988498046006</c:v>
                </c:pt>
                <c:pt idx="71">
                  <c:v>206.20160644005881</c:v>
                </c:pt>
                <c:pt idx="72">
                  <c:v>207.98960881640491</c:v>
                </c:pt>
                <c:pt idx="73">
                  <c:v>202.95081942370663</c:v>
                </c:pt>
                <c:pt idx="74">
                  <c:v>200.03485112303673</c:v>
                </c:pt>
                <c:pt idx="75">
                  <c:v>195.48486160174281</c:v>
                </c:pt>
                <c:pt idx="76">
                  <c:v>199.83855255651679</c:v>
                </c:pt>
                <c:pt idx="77">
                  <c:v>203.58169784984574</c:v>
                </c:pt>
                <c:pt idx="78">
                  <c:v>201.83496043030311</c:v>
                </c:pt>
                <c:pt idx="79">
                  <c:v>195.68499347528933</c:v>
                </c:pt>
                <c:pt idx="80">
                  <c:v>197.32060672429856</c:v>
                </c:pt>
                <c:pt idx="81">
                  <c:v>202.2239676340985</c:v>
                </c:pt>
                <c:pt idx="82">
                  <c:v>197.30241494317306</c:v>
                </c:pt>
                <c:pt idx="83">
                  <c:v>199.97380989775917</c:v>
                </c:pt>
                <c:pt idx="84">
                  <c:v>198.03447744689655</c:v>
                </c:pt>
                <c:pt idx="85">
                  <c:v>197.70548070805825</c:v>
                </c:pt>
                <c:pt idx="86">
                  <c:v>196.00397280276414</c:v>
                </c:pt>
                <c:pt idx="87">
                  <c:v>200.15955611818279</c:v>
                </c:pt>
                <c:pt idx="88">
                  <c:v>197.66964461259701</c:v>
                </c:pt>
                <c:pt idx="89">
                  <c:v>202.70919368124348</c:v>
                </c:pt>
                <c:pt idx="90">
                  <c:v>198.14696001241634</c:v>
                </c:pt>
                <c:pt idx="91">
                  <c:v>197.23275433796232</c:v>
                </c:pt>
                <c:pt idx="92">
                  <c:v>194.19269339724138</c:v>
                </c:pt>
                <c:pt idx="93">
                  <c:v>200.04364315878118</c:v>
                </c:pt>
                <c:pt idx="94">
                  <c:v>201.77013221491779</c:v>
                </c:pt>
                <c:pt idx="95">
                  <c:v>198.94361205514119</c:v>
                </c:pt>
                <c:pt idx="96">
                  <c:v>196.32404035388655</c:v>
                </c:pt>
                <c:pt idx="97">
                  <c:v>199.61300173894946</c:v>
                </c:pt>
                <c:pt idx="98">
                  <c:v>201.13550004748404</c:v>
                </c:pt>
                <c:pt idx="99">
                  <c:v>197.2524245186427</c:v>
                </c:pt>
                <c:pt idx="100">
                  <c:v>203.27694389109877</c:v>
                </c:pt>
                <c:pt idx="101">
                  <c:v>194.49048571481734</c:v>
                </c:pt>
                <c:pt idx="102">
                  <c:v>200.43909964423494</c:v>
                </c:pt>
                <c:pt idx="103">
                  <c:v>200.41399105796822</c:v>
                </c:pt>
                <c:pt idx="104">
                  <c:v>196.65938199609297</c:v>
                </c:pt>
                <c:pt idx="105">
                  <c:v>198.81662055481974</c:v>
                </c:pt>
                <c:pt idx="106">
                  <c:v>194.02185027813235</c:v>
                </c:pt>
                <c:pt idx="107">
                  <c:v>205.65867697606885</c:v>
                </c:pt>
                <c:pt idx="108">
                  <c:v>201.58389468477588</c:v>
                </c:pt>
                <c:pt idx="109">
                  <c:v>195.24268541581895</c:v>
                </c:pt>
                <c:pt idx="110">
                  <c:v>198.01326396141161</c:v>
                </c:pt>
                <c:pt idx="111">
                  <c:v>199.16523727822923</c:v>
                </c:pt>
                <c:pt idx="112">
                  <c:v>196.90428670560229</c:v>
                </c:pt>
                <c:pt idx="113">
                  <c:v>198.84853897893433</c:v>
                </c:pt>
                <c:pt idx="114">
                  <c:v>205.17358793526839</c:v>
                </c:pt>
                <c:pt idx="115">
                  <c:v>199.80436393042794</c:v>
                </c:pt>
                <c:pt idx="116">
                  <c:v>204.6525645606238</c:v>
                </c:pt>
                <c:pt idx="117">
                  <c:v>204.26920418091197</c:v>
                </c:pt>
                <c:pt idx="118">
                  <c:v>202.7372879487607</c:v>
                </c:pt>
                <c:pt idx="119">
                  <c:v>202.62725049813687</c:v>
                </c:pt>
                <c:pt idx="120">
                  <c:v>198.08457175811114</c:v>
                </c:pt>
                <c:pt idx="121">
                  <c:v>196.62942420930636</c:v>
                </c:pt>
                <c:pt idx="122">
                  <c:v>199.24529562103911</c:v>
                </c:pt>
                <c:pt idx="123">
                  <c:v>210.55080081229175</c:v>
                </c:pt>
                <c:pt idx="124">
                  <c:v>195.34877864891018</c:v>
                </c:pt>
                <c:pt idx="125">
                  <c:v>202.23027538522231</c:v>
                </c:pt>
                <c:pt idx="126">
                  <c:v>194.24416191925016</c:v>
                </c:pt>
                <c:pt idx="127">
                  <c:v>202.54129010991559</c:v>
                </c:pt>
                <c:pt idx="128">
                  <c:v>208.50904781800298</c:v>
                </c:pt>
                <c:pt idx="129">
                  <c:v>195.40951444849298</c:v>
                </c:pt>
                <c:pt idx="130">
                  <c:v>192.30341650799383</c:v>
                </c:pt>
                <c:pt idx="131">
                  <c:v>203.02046335958028</c:v>
                </c:pt>
                <c:pt idx="132">
                  <c:v>196.37799655159634</c:v>
                </c:pt>
                <c:pt idx="133">
                  <c:v>198.89031030871976</c:v>
                </c:pt>
                <c:pt idx="134">
                  <c:v>200.7731325321098</c:v>
                </c:pt>
                <c:pt idx="135">
                  <c:v>201.4657000857041</c:v>
                </c:pt>
                <c:pt idx="136">
                  <c:v>207.24016449289323</c:v>
                </c:pt>
                <c:pt idx="137">
                  <c:v>204.89426545961646</c:v>
                </c:pt>
                <c:pt idx="138">
                  <c:v>200.60798117717226</c:v>
                </c:pt>
                <c:pt idx="139">
                  <c:v>194.84295465439746</c:v>
                </c:pt>
                <c:pt idx="140">
                  <c:v>201.61731432951737</c:v>
                </c:pt>
                <c:pt idx="141">
                  <c:v>207.76393070674902</c:v>
                </c:pt>
                <c:pt idx="142">
                  <c:v>198.02751961738116</c:v>
                </c:pt>
                <c:pt idx="143">
                  <c:v>203.41460258160325</c:v>
                </c:pt>
                <c:pt idx="144">
                  <c:v>198.87320151639406</c:v>
                </c:pt>
                <c:pt idx="145">
                  <c:v>190.64905996793198</c:v>
                </c:pt>
                <c:pt idx="146">
                  <c:v>200.87545493779751</c:v>
                </c:pt>
                <c:pt idx="147">
                  <c:v>202.62893291907162</c:v>
                </c:pt>
                <c:pt idx="148">
                  <c:v>209.99501240997594</c:v>
                </c:pt>
                <c:pt idx="149">
                  <c:v>201.09065111648303</c:v>
                </c:pt>
                <c:pt idx="150">
                  <c:v>197.04448119607454</c:v>
                </c:pt>
                <c:pt idx="151">
                  <c:v>198.43317850189243</c:v>
                </c:pt>
                <c:pt idx="152">
                  <c:v>195.19676183036097</c:v>
                </c:pt>
                <c:pt idx="153">
                  <c:v>200.57818479710286</c:v>
                </c:pt>
                <c:pt idx="154">
                  <c:v>198.63828583484607</c:v>
                </c:pt>
                <c:pt idx="155">
                  <c:v>201.67052202982339</c:v>
                </c:pt>
                <c:pt idx="156">
                  <c:v>199.94903760694601</c:v>
                </c:pt>
                <c:pt idx="157">
                  <c:v>200.80126477331049</c:v>
                </c:pt>
                <c:pt idx="158">
                  <c:v>194.18446708236397</c:v>
                </c:pt>
                <c:pt idx="159">
                  <c:v>200.35607278937601</c:v>
                </c:pt>
                <c:pt idx="160">
                  <c:v>202.21907989987227</c:v>
                </c:pt>
                <c:pt idx="161">
                  <c:v>199.69232641590179</c:v>
                </c:pt>
                <c:pt idx="162">
                  <c:v>203.86165787887242</c:v>
                </c:pt>
                <c:pt idx="163">
                  <c:v>198.99767175606294</c:v>
                </c:pt>
                <c:pt idx="164">
                  <c:v>203.56938005899673</c:v>
                </c:pt>
                <c:pt idx="165">
                  <c:v>207.96363158316387</c:v>
                </c:pt>
                <c:pt idx="166">
                  <c:v>201.28252012067753</c:v>
                </c:pt>
                <c:pt idx="167">
                  <c:v>204.1670657365984</c:v>
                </c:pt>
                <c:pt idx="168">
                  <c:v>202.32329813021667</c:v>
                </c:pt>
                <c:pt idx="169">
                  <c:v>197.86429025008172</c:v>
                </c:pt>
                <c:pt idx="170">
                  <c:v>201.94522068544549</c:v>
                </c:pt>
                <c:pt idx="171">
                  <c:v>193.71312384159251</c:v>
                </c:pt>
                <c:pt idx="172">
                  <c:v>200.68719046846365</c:v>
                </c:pt>
                <c:pt idx="173">
                  <c:v>204.05174131292085</c:v>
                </c:pt>
                <c:pt idx="174">
                  <c:v>197.85132775090028</c:v>
                </c:pt>
                <c:pt idx="175">
                  <c:v>200.58246890289939</c:v>
                </c:pt>
                <c:pt idx="176">
                  <c:v>196.20037519571142</c:v>
                </c:pt>
                <c:pt idx="177">
                  <c:v>197.483944371479</c:v>
                </c:pt>
                <c:pt idx="178">
                  <c:v>200.51264056277975</c:v>
                </c:pt>
                <c:pt idx="179">
                  <c:v>196.43202057445251</c:v>
                </c:pt>
                <c:pt idx="180">
                  <c:v>202.00623002458684</c:v>
                </c:pt>
                <c:pt idx="181">
                  <c:v>205.54490039368449</c:v>
                </c:pt>
                <c:pt idx="182">
                  <c:v>198.7132441179499</c:v>
                </c:pt>
                <c:pt idx="183">
                  <c:v>198.65014448540282</c:v>
                </c:pt>
                <c:pt idx="184">
                  <c:v>199.03490278263479</c:v>
                </c:pt>
                <c:pt idx="185">
                  <c:v>203.41682470327521</c:v>
                </c:pt>
                <c:pt idx="186">
                  <c:v>200.0399771987241</c:v>
                </c:pt>
                <c:pt idx="187">
                  <c:v>195.7845735410595</c:v>
                </c:pt>
                <c:pt idx="188">
                  <c:v>202.83686103293405</c:v>
                </c:pt>
                <c:pt idx="189">
                  <c:v>198.00013470551002</c:v>
                </c:pt>
                <c:pt idx="190">
                  <c:v>199.21506110279913</c:v>
                </c:pt>
                <c:pt idx="191">
                  <c:v>199.96758404065719</c:v>
                </c:pt>
                <c:pt idx="192">
                  <c:v>200.60545551651825</c:v>
                </c:pt>
                <c:pt idx="193">
                  <c:v>203.44226421592796</c:v>
                </c:pt>
                <c:pt idx="194">
                  <c:v>199.05241262837413</c:v>
                </c:pt>
                <c:pt idx="195">
                  <c:v>193.03392450611662</c:v>
                </c:pt>
                <c:pt idx="196">
                  <c:v>201.15064398928658</c:v>
                </c:pt>
                <c:pt idx="197">
                  <c:v>198.57167769527913</c:v>
                </c:pt>
                <c:pt idx="198">
                  <c:v>205.04279667127796</c:v>
                </c:pt>
                <c:pt idx="199">
                  <c:v>199.38648140639745</c:v>
                </c:pt>
                <c:pt idx="200">
                  <c:v>201.89296587729484</c:v>
                </c:pt>
                <c:pt idx="201">
                  <c:v>204.6763435695062</c:v>
                </c:pt>
                <c:pt idx="202">
                  <c:v>201.81603208681278</c:v>
                </c:pt>
                <c:pt idx="203">
                  <c:v>195.01647768007376</c:v>
                </c:pt>
                <c:pt idx="204">
                  <c:v>198.00325093119656</c:v>
                </c:pt>
                <c:pt idx="205">
                  <c:v>202.25315373523404</c:v>
                </c:pt>
                <c:pt idx="206">
                  <c:v>196.09994470151005</c:v>
                </c:pt>
                <c:pt idx="207">
                  <c:v>199.34874339650523</c:v>
                </c:pt>
                <c:pt idx="208">
                  <c:v>198.42332335584288</c:v>
                </c:pt>
                <c:pt idx="209">
                  <c:v>199.78766290453947</c:v>
                </c:pt>
                <c:pt idx="210">
                  <c:v>203.80672979993477</c:v>
                </c:pt>
                <c:pt idx="211">
                  <c:v>195.39299734906675</c:v>
                </c:pt>
                <c:pt idx="212">
                  <c:v>198.28813472320596</c:v>
                </c:pt>
                <c:pt idx="213">
                  <c:v>202.59477437060406</c:v>
                </c:pt>
                <c:pt idx="214">
                  <c:v>198.29718996336189</c:v>
                </c:pt>
                <c:pt idx="215">
                  <c:v>207.66003880107655</c:v>
                </c:pt>
                <c:pt idx="216">
                  <c:v>199.42608162681952</c:v>
                </c:pt>
                <c:pt idx="217">
                  <c:v>199.38905466648745</c:v>
                </c:pt>
                <c:pt idx="218">
                  <c:v>203.39692850064054</c:v>
                </c:pt>
                <c:pt idx="219">
                  <c:v>199.50872454684793</c:v>
                </c:pt>
                <c:pt idx="220">
                  <c:v>199.76622233055986</c:v>
                </c:pt>
                <c:pt idx="221">
                  <c:v>201.9460113517147</c:v>
                </c:pt>
                <c:pt idx="222">
                  <c:v>204.87752407196854</c:v>
                </c:pt>
                <c:pt idx="223">
                  <c:v>199.71087507345939</c:v>
                </c:pt>
                <c:pt idx="224">
                  <c:v>204.54609101819909</c:v>
                </c:pt>
                <c:pt idx="225">
                  <c:v>201.71270539650226</c:v>
                </c:pt>
                <c:pt idx="226">
                  <c:v>194.2490688025496</c:v>
                </c:pt>
                <c:pt idx="227">
                  <c:v>200.91012507894112</c:v>
                </c:pt>
                <c:pt idx="228">
                  <c:v>205.61324157742104</c:v>
                </c:pt>
                <c:pt idx="229">
                  <c:v>207.15992943950411</c:v>
                </c:pt>
                <c:pt idx="230">
                  <c:v>199.94497252210229</c:v>
                </c:pt>
                <c:pt idx="231">
                  <c:v>198.01324262392106</c:v>
                </c:pt>
                <c:pt idx="232">
                  <c:v>201.75523807108382</c:v>
                </c:pt>
                <c:pt idx="233">
                  <c:v>200.54485043174515</c:v>
                </c:pt>
                <c:pt idx="234">
                  <c:v>201.99865645920565</c:v>
                </c:pt>
                <c:pt idx="235">
                  <c:v>203.54105010232504</c:v>
                </c:pt>
                <c:pt idx="236">
                  <c:v>203.16480387653195</c:v>
                </c:pt>
                <c:pt idx="237">
                  <c:v>196.82254857645984</c:v>
                </c:pt>
                <c:pt idx="238">
                  <c:v>192.47269013423647</c:v>
                </c:pt>
                <c:pt idx="239">
                  <c:v>203.43326955850705</c:v>
                </c:pt>
                <c:pt idx="240">
                  <c:v>197.86713071748363</c:v>
                </c:pt>
                <c:pt idx="241">
                  <c:v>197.24870496712751</c:v>
                </c:pt>
                <c:pt idx="242">
                  <c:v>198.61810242192624</c:v>
                </c:pt>
                <c:pt idx="243">
                  <c:v>195.67930945468729</c:v>
                </c:pt>
                <c:pt idx="244">
                  <c:v>196.9841135949311</c:v>
                </c:pt>
                <c:pt idx="245">
                  <c:v>196.81892580795017</c:v>
                </c:pt>
                <c:pt idx="246">
                  <c:v>197.54912049416069</c:v>
                </c:pt>
                <c:pt idx="247">
                  <c:v>194.30868052373802</c:v>
                </c:pt>
                <c:pt idx="248">
                  <c:v>204.05245876921984</c:v>
                </c:pt>
                <c:pt idx="249">
                  <c:v>204.00837173509873</c:v>
                </c:pt>
                <c:pt idx="250">
                  <c:v>200.39794475006005</c:v>
                </c:pt>
                <c:pt idx="251">
                  <c:v>201.46069159286753</c:v>
                </c:pt>
                <c:pt idx="252">
                  <c:v>205.53280063113138</c:v>
                </c:pt>
                <c:pt idx="253">
                  <c:v>203.50596126511786</c:v>
                </c:pt>
                <c:pt idx="254">
                  <c:v>200.31411838400061</c:v>
                </c:pt>
                <c:pt idx="255">
                  <c:v>200.4174950015022</c:v>
                </c:pt>
                <c:pt idx="256">
                  <c:v>197.20645107257255</c:v>
                </c:pt>
                <c:pt idx="257">
                  <c:v>203.02398125920419</c:v>
                </c:pt>
                <c:pt idx="258">
                  <c:v>197.71990149105284</c:v>
                </c:pt>
                <c:pt idx="259">
                  <c:v>198.7861311790677</c:v>
                </c:pt>
                <c:pt idx="260">
                  <c:v>202.94509788405767</c:v>
                </c:pt>
                <c:pt idx="261">
                  <c:v>205.3209762164399</c:v>
                </c:pt>
                <c:pt idx="262">
                  <c:v>202.49434785978866</c:v>
                </c:pt>
                <c:pt idx="263">
                  <c:v>204.31330362264782</c:v>
                </c:pt>
                <c:pt idx="264">
                  <c:v>200.31369789149011</c:v>
                </c:pt>
                <c:pt idx="265">
                  <c:v>198.5923043622457</c:v>
                </c:pt>
                <c:pt idx="266">
                  <c:v>199.44002322447631</c:v>
                </c:pt>
                <c:pt idx="267">
                  <c:v>204.14670923979267</c:v>
                </c:pt>
                <c:pt idx="268">
                  <c:v>201.39176257710656</c:v>
                </c:pt>
                <c:pt idx="269">
                  <c:v>198.36978241932633</c:v>
                </c:pt>
                <c:pt idx="270">
                  <c:v>195.25151511279893</c:v>
                </c:pt>
                <c:pt idx="271">
                  <c:v>204.13152327068698</c:v>
                </c:pt>
                <c:pt idx="272">
                  <c:v>196.50111061194701</c:v>
                </c:pt>
                <c:pt idx="273">
                  <c:v>206.4912441158007</c:v>
                </c:pt>
                <c:pt idx="274">
                  <c:v>198.83137682602188</c:v>
                </c:pt>
                <c:pt idx="275">
                  <c:v>197.8134585907415</c:v>
                </c:pt>
                <c:pt idx="276">
                  <c:v>203.82191212548514</c:v>
                </c:pt>
                <c:pt idx="277">
                  <c:v>196.6036457135113</c:v>
                </c:pt>
                <c:pt idx="278">
                  <c:v>206.11567083238629</c:v>
                </c:pt>
                <c:pt idx="279">
                  <c:v>199.12817821392275</c:v>
                </c:pt>
                <c:pt idx="280">
                  <c:v>201.50110771834122</c:v>
                </c:pt>
                <c:pt idx="281">
                  <c:v>201.56488707827529</c:v>
                </c:pt>
                <c:pt idx="282">
                  <c:v>204.86918287009121</c:v>
                </c:pt>
                <c:pt idx="283">
                  <c:v>206.9627593417201</c:v>
                </c:pt>
                <c:pt idx="284">
                  <c:v>195.90648835864505</c:v>
                </c:pt>
                <c:pt idx="285">
                  <c:v>195.66979866191775</c:v>
                </c:pt>
                <c:pt idx="286">
                  <c:v>205.93162808214092</c:v>
                </c:pt>
                <c:pt idx="287">
                  <c:v>192.62105950397142</c:v>
                </c:pt>
                <c:pt idx="288">
                  <c:v>198.87854168815377</c:v>
                </c:pt>
                <c:pt idx="289">
                  <c:v>201.74653902328905</c:v>
                </c:pt>
                <c:pt idx="290">
                  <c:v>200.50786165725921</c:v>
                </c:pt>
                <c:pt idx="291">
                  <c:v>196.44446138480586</c:v>
                </c:pt>
                <c:pt idx="292">
                  <c:v>195.39624484651725</c:v>
                </c:pt>
                <c:pt idx="293">
                  <c:v>197.31436832193512</c:v>
                </c:pt>
                <c:pt idx="294">
                  <c:v>195.6992670478154</c:v>
                </c:pt>
                <c:pt idx="295">
                  <c:v>193.90156917765626</c:v>
                </c:pt>
                <c:pt idx="296">
                  <c:v>203.6800071199236</c:v>
                </c:pt>
                <c:pt idx="297">
                  <c:v>199.82047516959273</c:v>
                </c:pt>
                <c:pt idx="298">
                  <c:v>198.36226014553537</c:v>
                </c:pt>
                <c:pt idx="299">
                  <c:v>200.83091602916664</c:v>
                </c:pt>
                <c:pt idx="300">
                  <c:v>197.16622096304434</c:v>
                </c:pt>
                <c:pt idx="301">
                  <c:v>196.38861357899111</c:v>
                </c:pt>
                <c:pt idx="302">
                  <c:v>198.88010911348908</c:v>
                </c:pt>
                <c:pt idx="303">
                  <c:v>194.673221112204</c:v>
                </c:pt>
                <c:pt idx="304">
                  <c:v>206.37859504511408</c:v>
                </c:pt>
                <c:pt idx="305">
                  <c:v>196.41425109267988</c:v>
                </c:pt>
                <c:pt idx="306">
                  <c:v>198.35891132191151</c:v>
                </c:pt>
                <c:pt idx="307">
                  <c:v>202.22823059009272</c:v>
                </c:pt>
                <c:pt idx="308">
                  <c:v>199.78820546546618</c:v>
                </c:pt>
                <c:pt idx="309">
                  <c:v>201.54918095813545</c:v>
                </c:pt>
                <c:pt idx="310">
                  <c:v>199.11792407969116</c:v>
                </c:pt>
                <c:pt idx="311">
                  <c:v>200.76245890267052</c:v>
                </c:pt>
                <c:pt idx="312">
                  <c:v>199.60333301908352</c:v>
                </c:pt>
                <c:pt idx="313">
                  <c:v>197.8088017870044</c:v>
                </c:pt>
                <c:pt idx="314">
                  <c:v>203.14889310820482</c:v>
                </c:pt>
                <c:pt idx="315">
                  <c:v>196.87262101142707</c:v>
                </c:pt>
                <c:pt idx="316">
                  <c:v>204.10702942928606</c:v>
                </c:pt>
                <c:pt idx="317">
                  <c:v>201.16562524442261</c:v>
                </c:pt>
                <c:pt idx="318">
                  <c:v>204.47778972816582</c:v>
                </c:pt>
                <c:pt idx="319">
                  <c:v>202.28195801010486</c:v>
                </c:pt>
                <c:pt idx="320">
                  <c:v>204.79016754451743</c:v>
                </c:pt>
                <c:pt idx="321">
                  <c:v>197.7754906612528</c:v>
                </c:pt>
                <c:pt idx="322">
                  <c:v>200.3281910029155</c:v>
                </c:pt>
                <c:pt idx="323">
                  <c:v>204.08392041637381</c:v>
                </c:pt>
                <c:pt idx="324">
                  <c:v>199.58222956934861</c:v>
                </c:pt>
                <c:pt idx="325">
                  <c:v>193.79413716058548</c:v>
                </c:pt>
                <c:pt idx="326">
                  <c:v>198.90758108830059</c:v>
                </c:pt>
                <c:pt idx="327">
                  <c:v>198.3431941850788</c:v>
                </c:pt>
                <c:pt idx="328">
                  <c:v>201.81055721192493</c:v>
                </c:pt>
                <c:pt idx="329">
                  <c:v>199.52800820345246</c:v>
                </c:pt>
                <c:pt idx="330">
                  <c:v>197.90745343667095</c:v>
                </c:pt>
                <c:pt idx="331">
                  <c:v>201.41180374751042</c:v>
                </c:pt>
                <c:pt idx="332">
                  <c:v>197.4003178396477</c:v>
                </c:pt>
                <c:pt idx="333">
                  <c:v>200.59861369969195</c:v>
                </c:pt>
                <c:pt idx="334">
                  <c:v>195.99578198298695</c:v>
                </c:pt>
                <c:pt idx="335">
                  <c:v>201.192667894024</c:v>
                </c:pt>
                <c:pt idx="336">
                  <c:v>200.07117778918308</c:v>
                </c:pt>
                <c:pt idx="337">
                  <c:v>200.55291351585211</c:v>
                </c:pt>
                <c:pt idx="338">
                  <c:v>197.6385396346229</c:v>
                </c:pt>
                <c:pt idx="339">
                  <c:v>200.74437839478344</c:v>
                </c:pt>
                <c:pt idx="340">
                  <c:v>199.99008233205154</c:v>
                </c:pt>
                <c:pt idx="341">
                  <c:v>194.87235036128189</c:v>
                </c:pt>
                <c:pt idx="342">
                  <c:v>197.02287058514116</c:v>
                </c:pt>
                <c:pt idx="343">
                  <c:v>203.19958503452401</c:v>
                </c:pt>
                <c:pt idx="344">
                  <c:v>203.15007384663076</c:v>
                </c:pt>
                <c:pt idx="345">
                  <c:v>202.93028127546484</c:v>
                </c:pt>
                <c:pt idx="346">
                  <c:v>202.75349732172927</c:v>
                </c:pt>
                <c:pt idx="347">
                  <c:v>200.13218733704596</c:v>
                </c:pt>
                <c:pt idx="348">
                  <c:v>203.50971153411834</c:v>
                </c:pt>
                <c:pt idx="349">
                  <c:v>203.44279461112893</c:v>
                </c:pt>
                <c:pt idx="350">
                  <c:v>197.58593132574012</c:v>
                </c:pt>
                <c:pt idx="351">
                  <c:v>199.5321191968232</c:v>
                </c:pt>
                <c:pt idx="352">
                  <c:v>200.77888284774843</c:v>
                </c:pt>
                <c:pt idx="353">
                  <c:v>197.3028357130662</c:v>
                </c:pt>
                <c:pt idx="354">
                  <c:v>193.79529775768123</c:v>
                </c:pt>
                <c:pt idx="355">
                  <c:v>195.85952399496594</c:v>
                </c:pt>
                <c:pt idx="356">
                  <c:v>195.13320622326029</c:v>
                </c:pt>
                <c:pt idx="357">
                  <c:v>205.0915965940016</c:v>
                </c:pt>
                <c:pt idx="358">
                  <c:v>202.53356907502908</c:v>
                </c:pt>
                <c:pt idx="359">
                  <c:v>196.17098303875903</c:v>
                </c:pt>
                <c:pt idx="360">
                  <c:v>198.98621881888641</c:v>
                </c:pt>
                <c:pt idx="361">
                  <c:v>199.65920332425631</c:v>
                </c:pt>
                <c:pt idx="362">
                  <c:v>200.78028117218088</c:v>
                </c:pt>
                <c:pt idx="363">
                  <c:v>191.5010512505269</c:v>
                </c:pt>
                <c:pt idx="364">
                  <c:v>197.95562916639616</c:v>
                </c:pt>
                <c:pt idx="365">
                  <c:v>200.42615604208262</c:v>
                </c:pt>
                <c:pt idx="366">
                  <c:v>197.26382505330739</c:v>
                </c:pt>
                <c:pt idx="367">
                  <c:v>201.96182404595979</c:v>
                </c:pt>
                <c:pt idx="368">
                  <c:v>195.59893306567585</c:v>
                </c:pt>
                <c:pt idx="369">
                  <c:v>198.7450096712183</c:v>
                </c:pt>
                <c:pt idx="370">
                  <c:v>198.66728484665165</c:v>
                </c:pt>
                <c:pt idx="371">
                  <c:v>198.47972381184752</c:v>
                </c:pt>
                <c:pt idx="372">
                  <c:v>200.31848372184919</c:v>
                </c:pt>
                <c:pt idx="373">
                  <c:v>194.71288395716724</c:v>
                </c:pt>
                <c:pt idx="374">
                  <c:v>209.44895975312568</c:v>
                </c:pt>
                <c:pt idx="375">
                  <c:v>200.22890466019459</c:v>
                </c:pt>
                <c:pt idx="376">
                  <c:v>199.95669150220616</c:v>
                </c:pt>
                <c:pt idx="377">
                  <c:v>202.20105051326854</c:v>
                </c:pt>
                <c:pt idx="378">
                  <c:v>200.50588810394453</c:v>
                </c:pt>
                <c:pt idx="379">
                  <c:v>202.2472820085294</c:v>
                </c:pt>
                <c:pt idx="380">
                  <c:v>198.62007836519916</c:v>
                </c:pt>
                <c:pt idx="381">
                  <c:v>199.9239761419328</c:v>
                </c:pt>
                <c:pt idx="382">
                  <c:v>200.61057473778698</c:v>
                </c:pt>
                <c:pt idx="383">
                  <c:v>200.88089573224389</c:v>
                </c:pt>
                <c:pt idx="384">
                  <c:v>199.51610470251018</c:v>
                </c:pt>
                <c:pt idx="385">
                  <c:v>201.98213752618878</c:v>
                </c:pt>
                <c:pt idx="386">
                  <c:v>198.66709086387439</c:v>
                </c:pt>
                <c:pt idx="387">
                  <c:v>198.36907558605142</c:v>
                </c:pt>
                <c:pt idx="388">
                  <c:v>203.1602128503996</c:v>
                </c:pt>
                <c:pt idx="389">
                  <c:v>203.56226478943802</c:v>
                </c:pt>
                <c:pt idx="390">
                  <c:v>202.77338879638231</c:v>
                </c:pt>
                <c:pt idx="391">
                  <c:v>199.59530235154693</c:v>
                </c:pt>
                <c:pt idx="392">
                  <c:v>199.61206558892385</c:v>
                </c:pt>
                <c:pt idx="393">
                  <c:v>198.78968570169118</c:v>
                </c:pt>
                <c:pt idx="394">
                  <c:v>198.33527495238343</c:v>
                </c:pt>
                <c:pt idx="395">
                  <c:v>199.03427647121782</c:v>
                </c:pt>
                <c:pt idx="396">
                  <c:v>194.89627745578304</c:v>
                </c:pt>
                <c:pt idx="397">
                  <c:v>206.74488587112185</c:v>
                </c:pt>
                <c:pt idx="398">
                  <c:v>197.7673036058506</c:v>
                </c:pt>
                <c:pt idx="399">
                  <c:v>198.8039316625497</c:v>
                </c:pt>
                <c:pt idx="400">
                  <c:v>199.82110496201872</c:v>
                </c:pt>
                <c:pt idx="401">
                  <c:v>197.22804592386728</c:v>
                </c:pt>
                <c:pt idx="402">
                  <c:v>198.39537654155058</c:v>
                </c:pt>
                <c:pt idx="403">
                  <c:v>202.6755674770304</c:v>
                </c:pt>
                <c:pt idx="404">
                  <c:v>199.38389629015677</c:v>
                </c:pt>
                <c:pt idx="405">
                  <c:v>199.33997780142823</c:v>
                </c:pt>
                <c:pt idx="406">
                  <c:v>196.39339271387931</c:v>
                </c:pt>
                <c:pt idx="407">
                  <c:v>198.62049531997889</c:v>
                </c:pt>
                <c:pt idx="408">
                  <c:v>197.58621055286784</c:v>
                </c:pt>
                <c:pt idx="409">
                  <c:v>203.99715377939677</c:v>
                </c:pt>
                <c:pt idx="410">
                  <c:v>190.45523430361661</c:v>
                </c:pt>
                <c:pt idx="411">
                  <c:v>202.79068823655865</c:v>
                </c:pt>
                <c:pt idx="412">
                  <c:v>211.78027336307244</c:v>
                </c:pt>
                <c:pt idx="413">
                  <c:v>190.37324235885907</c:v>
                </c:pt>
                <c:pt idx="414">
                  <c:v>199.59687890238632</c:v>
                </c:pt>
                <c:pt idx="415">
                  <c:v>198.04198021964675</c:v>
                </c:pt>
                <c:pt idx="416">
                  <c:v>203.11499047307942</c:v>
                </c:pt>
                <c:pt idx="417">
                  <c:v>199.14261152256995</c:v>
                </c:pt>
                <c:pt idx="418">
                  <c:v>201.69415878681204</c:v>
                </c:pt>
                <c:pt idx="419">
                  <c:v>199.13807132746837</c:v>
                </c:pt>
                <c:pt idx="420">
                  <c:v>199.59508158258618</c:v>
                </c:pt>
                <c:pt idx="421">
                  <c:v>196.97313171489776</c:v>
                </c:pt>
                <c:pt idx="422">
                  <c:v>193.99527963789058</c:v>
                </c:pt>
                <c:pt idx="423">
                  <c:v>205.09057112300769</c:v>
                </c:pt>
                <c:pt idx="424">
                  <c:v>200.18798101254436</c:v>
                </c:pt>
                <c:pt idx="425">
                  <c:v>199.60111922642574</c:v>
                </c:pt>
                <c:pt idx="426">
                  <c:v>201.0142843519846</c:v>
                </c:pt>
                <c:pt idx="427">
                  <c:v>207.58593263173628</c:v>
                </c:pt>
                <c:pt idx="428">
                  <c:v>197.89749366004096</c:v>
                </c:pt>
                <c:pt idx="429">
                  <c:v>198.3547263408164</c:v>
                </c:pt>
                <c:pt idx="430">
                  <c:v>195.96675270434156</c:v>
                </c:pt>
                <c:pt idx="431">
                  <c:v>200.09803233746459</c:v>
                </c:pt>
                <c:pt idx="432">
                  <c:v>193.82874115186081</c:v>
                </c:pt>
                <c:pt idx="433">
                  <c:v>195.31350400855015</c:v>
                </c:pt>
                <c:pt idx="434">
                  <c:v>199.98685461810391</c:v>
                </c:pt>
                <c:pt idx="435">
                  <c:v>198.32788394445924</c:v>
                </c:pt>
                <c:pt idx="436">
                  <c:v>197.28442844684716</c:v>
                </c:pt>
                <c:pt idx="437">
                  <c:v>202.16717852056848</c:v>
                </c:pt>
                <c:pt idx="438">
                  <c:v>205.5999987320107</c:v>
                </c:pt>
                <c:pt idx="439">
                  <c:v>193.56015443753171</c:v>
                </c:pt>
                <c:pt idx="440">
                  <c:v>197.87476658287551</c:v>
                </c:pt>
                <c:pt idx="441">
                  <c:v>201.42159580561471</c:v>
                </c:pt>
                <c:pt idx="442">
                  <c:v>197.04526750126175</c:v>
                </c:pt>
                <c:pt idx="443">
                  <c:v>197.2733258789483</c:v>
                </c:pt>
                <c:pt idx="444">
                  <c:v>199.31220284120661</c:v>
                </c:pt>
                <c:pt idx="445">
                  <c:v>197.90163401393528</c:v>
                </c:pt>
                <c:pt idx="446">
                  <c:v>204.94468513659208</c:v>
                </c:pt>
                <c:pt idx="447">
                  <c:v>200.90419803131192</c:v>
                </c:pt>
                <c:pt idx="448">
                  <c:v>194.55096496391877</c:v>
                </c:pt>
                <c:pt idx="449">
                  <c:v>196.25087768976724</c:v>
                </c:pt>
                <c:pt idx="450">
                  <c:v>196.857599047386</c:v>
                </c:pt>
                <c:pt idx="451">
                  <c:v>202.82564855411775</c:v>
                </c:pt>
                <c:pt idx="452">
                  <c:v>197.75420180816994</c:v>
                </c:pt>
                <c:pt idx="453">
                  <c:v>200.46008124101505</c:v>
                </c:pt>
                <c:pt idx="454">
                  <c:v>197.50185872879428</c:v>
                </c:pt>
                <c:pt idx="455">
                  <c:v>207.37753420684754</c:v>
                </c:pt>
                <c:pt idx="456">
                  <c:v>201.43011450508558</c:v>
                </c:pt>
                <c:pt idx="457">
                  <c:v>204.49063552304875</c:v>
                </c:pt>
                <c:pt idx="458">
                  <c:v>200.90699353003689</c:v>
                </c:pt>
                <c:pt idx="459">
                  <c:v>200.75879492334238</c:v>
                </c:pt>
                <c:pt idx="460">
                  <c:v>200.66549473633631</c:v>
                </c:pt>
                <c:pt idx="461">
                  <c:v>201.82875186829523</c:v>
                </c:pt>
                <c:pt idx="462">
                  <c:v>198.35019791444978</c:v>
                </c:pt>
                <c:pt idx="463">
                  <c:v>196.48110833018725</c:v>
                </c:pt>
                <c:pt idx="464">
                  <c:v>193.9513000887502</c:v>
                </c:pt>
                <c:pt idx="465">
                  <c:v>194.96965876750866</c:v>
                </c:pt>
                <c:pt idx="466">
                  <c:v>203.59498834033172</c:v>
                </c:pt>
                <c:pt idx="467">
                  <c:v>202.32705063126099</c:v>
                </c:pt>
                <c:pt idx="468">
                  <c:v>193.57090997325002</c:v>
                </c:pt>
                <c:pt idx="469">
                  <c:v>203.37920391352208</c:v>
                </c:pt>
                <c:pt idx="470">
                  <c:v>203.6460859216179</c:v>
                </c:pt>
                <c:pt idx="471">
                  <c:v>197.92907975283566</c:v>
                </c:pt>
                <c:pt idx="472">
                  <c:v>199.48696156794591</c:v>
                </c:pt>
                <c:pt idx="473">
                  <c:v>201.3961738165678</c:v>
                </c:pt>
                <c:pt idx="474">
                  <c:v>199.90075082139316</c:v>
                </c:pt>
                <c:pt idx="475">
                  <c:v>200.28036797497552</c:v>
                </c:pt>
                <c:pt idx="476">
                  <c:v>193.08046562211055</c:v>
                </c:pt>
                <c:pt idx="477">
                  <c:v>205.6405383674861</c:v>
                </c:pt>
                <c:pt idx="478">
                  <c:v>198.94997220930316</c:v>
                </c:pt>
                <c:pt idx="479">
                  <c:v>195.02233673588776</c:v>
                </c:pt>
                <c:pt idx="480">
                  <c:v>201.69291531639533</c:v>
                </c:pt>
                <c:pt idx="481">
                  <c:v>202.39142497071933</c:v>
                </c:pt>
                <c:pt idx="482">
                  <c:v>197.31412160949566</c:v>
                </c:pt>
                <c:pt idx="483">
                  <c:v>203.39199849715098</c:v>
                </c:pt>
                <c:pt idx="484">
                  <c:v>196.65842598708429</c:v>
                </c:pt>
                <c:pt idx="485">
                  <c:v>196.78265693643499</c:v>
                </c:pt>
                <c:pt idx="486">
                  <c:v>192.56500166185663</c:v>
                </c:pt>
                <c:pt idx="487">
                  <c:v>204.14022656597422</c:v>
                </c:pt>
                <c:pt idx="488">
                  <c:v>207.47936056818955</c:v>
                </c:pt>
                <c:pt idx="489">
                  <c:v>199.97532045732422</c:v>
                </c:pt>
                <c:pt idx="490">
                  <c:v>195.49109852468129</c:v>
                </c:pt>
                <c:pt idx="491">
                  <c:v>200.91253276985836</c:v>
                </c:pt>
                <c:pt idx="492">
                  <c:v>195.3006466780098</c:v>
                </c:pt>
                <c:pt idx="493">
                  <c:v>198.69690077761405</c:v>
                </c:pt>
                <c:pt idx="494">
                  <c:v>199.9611077105738</c:v>
                </c:pt>
                <c:pt idx="495">
                  <c:v>196.95308286721345</c:v>
                </c:pt>
                <c:pt idx="496">
                  <c:v>187.80712731665511</c:v>
                </c:pt>
                <c:pt idx="497">
                  <c:v>196.3156919304547</c:v>
                </c:pt>
                <c:pt idx="498">
                  <c:v>196.45502767267908</c:v>
                </c:pt>
                <c:pt idx="499">
                  <c:v>200.83949120777913</c:v>
                </c:pt>
                <c:pt idx="500">
                  <c:v>203.77862255659457</c:v>
                </c:pt>
                <c:pt idx="501">
                  <c:v>200.97092227627496</c:v>
                </c:pt>
                <c:pt idx="502">
                  <c:v>198.30610038271817</c:v>
                </c:pt>
                <c:pt idx="503">
                  <c:v>200.9307359414116</c:v>
                </c:pt>
                <c:pt idx="504">
                  <c:v>200.23638309997844</c:v>
                </c:pt>
                <c:pt idx="505">
                  <c:v>201.14490877136055</c:v>
                </c:pt>
                <c:pt idx="506">
                  <c:v>199.54092928874519</c:v>
                </c:pt>
                <c:pt idx="507">
                  <c:v>204.58572037583116</c:v>
                </c:pt>
                <c:pt idx="508">
                  <c:v>197.11443183707146</c:v>
                </c:pt>
                <c:pt idx="509">
                  <c:v>193.13985073441384</c:v>
                </c:pt>
                <c:pt idx="510">
                  <c:v>199.15044705225804</c:v>
                </c:pt>
                <c:pt idx="511">
                  <c:v>196.28773470123005</c:v>
                </c:pt>
                <c:pt idx="512">
                  <c:v>200.94803171474786</c:v>
                </c:pt>
                <c:pt idx="513">
                  <c:v>199.04790051141558</c:v>
                </c:pt>
                <c:pt idx="514">
                  <c:v>197.82643010099139</c:v>
                </c:pt>
                <c:pt idx="515">
                  <c:v>197.4966566863234</c:v>
                </c:pt>
                <c:pt idx="516">
                  <c:v>197.84125322066333</c:v>
                </c:pt>
                <c:pt idx="517">
                  <c:v>199.47265067225433</c:v>
                </c:pt>
                <c:pt idx="518">
                  <c:v>195.37584620475732</c:v>
                </c:pt>
                <c:pt idx="519">
                  <c:v>196.76471854665476</c:v>
                </c:pt>
                <c:pt idx="520">
                  <c:v>199.60180672401526</c:v>
                </c:pt>
                <c:pt idx="521">
                  <c:v>193.14388836222699</c:v>
                </c:pt>
                <c:pt idx="522">
                  <c:v>199.18877207404111</c:v>
                </c:pt>
                <c:pt idx="523">
                  <c:v>205.26031695364918</c:v>
                </c:pt>
                <c:pt idx="524">
                  <c:v>208.1609907570529</c:v>
                </c:pt>
                <c:pt idx="525">
                  <c:v>201.90122651860054</c:v>
                </c:pt>
                <c:pt idx="526">
                  <c:v>192.95369446584743</c:v>
                </c:pt>
                <c:pt idx="527">
                  <c:v>207.54986918744808</c:v>
                </c:pt>
                <c:pt idx="528">
                  <c:v>199.70490617797537</c:v>
                </c:pt>
                <c:pt idx="529">
                  <c:v>198.04814850057011</c:v>
                </c:pt>
                <c:pt idx="530">
                  <c:v>200.26957963481931</c:v>
                </c:pt>
                <c:pt idx="531">
                  <c:v>204.8743405912368</c:v>
                </c:pt>
                <c:pt idx="532">
                  <c:v>195.35181763815271</c:v>
                </c:pt>
                <c:pt idx="533">
                  <c:v>202.18018510988722</c:v>
                </c:pt>
                <c:pt idx="534">
                  <c:v>197.09268985206194</c:v>
                </c:pt>
                <c:pt idx="535">
                  <c:v>200.69453686544949</c:v>
                </c:pt>
                <c:pt idx="536">
                  <c:v>189.20980114105595</c:v>
                </c:pt>
                <c:pt idx="537">
                  <c:v>199.57170896236147</c:v>
                </c:pt>
                <c:pt idx="538">
                  <c:v>201.25127438495602</c:v>
                </c:pt>
                <c:pt idx="539">
                  <c:v>194.21861210825742</c:v>
                </c:pt>
                <c:pt idx="540">
                  <c:v>209.87839503415631</c:v>
                </c:pt>
                <c:pt idx="541">
                  <c:v>199.56743638882881</c:v>
                </c:pt>
                <c:pt idx="542">
                  <c:v>204.02532369568746</c:v>
                </c:pt>
                <c:pt idx="543">
                  <c:v>195.03688796954742</c:v>
                </c:pt>
                <c:pt idx="544">
                  <c:v>196.86562924905709</c:v>
                </c:pt>
                <c:pt idx="545">
                  <c:v>199.3945259153929</c:v>
                </c:pt>
                <c:pt idx="546">
                  <c:v>200.82413520251629</c:v>
                </c:pt>
                <c:pt idx="547">
                  <c:v>203.50656577814212</c:v>
                </c:pt>
                <c:pt idx="548">
                  <c:v>196.14567795204812</c:v>
                </c:pt>
                <c:pt idx="549">
                  <c:v>207.54614115841383</c:v>
                </c:pt>
                <c:pt idx="550">
                  <c:v>206.89961470610584</c:v>
                </c:pt>
                <c:pt idx="551">
                  <c:v>199.63346852157244</c:v>
                </c:pt>
                <c:pt idx="552">
                  <c:v>195.66301272420807</c:v>
                </c:pt>
                <c:pt idx="553">
                  <c:v>204.66422583902033</c:v>
                </c:pt>
                <c:pt idx="554">
                  <c:v>206.80607647109167</c:v>
                </c:pt>
                <c:pt idx="555">
                  <c:v>201.5430372550255</c:v>
                </c:pt>
                <c:pt idx="556">
                  <c:v>200.95614879588427</c:v>
                </c:pt>
                <c:pt idx="557">
                  <c:v>197.65627820594921</c:v>
                </c:pt>
                <c:pt idx="558">
                  <c:v>198.81407159553672</c:v>
                </c:pt>
                <c:pt idx="559">
                  <c:v>206.76538115203351</c:v>
                </c:pt>
                <c:pt idx="560">
                  <c:v>196.23083446308979</c:v>
                </c:pt>
                <c:pt idx="561">
                  <c:v>204.31215244385564</c:v>
                </c:pt>
                <c:pt idx="562">
                  <c:v>198.11110861474981</c:v>
                </c:pt>
                <c:pt idx="563">
                  <c:v>197.90190316596431</c:v>
                </c:pt>
                <c:pt idx="564">
                  <c:v>206.46387582706538</c:v>
                </c:pt>
                <c:pt idx="565">
                  <c:v>195.9324081325727</c:v>
                </c:pt>
                <c:pt idx="566">
                  <c:v>203.54584256016753</c:v>
                </c:pt>
                <c:pt idx="567">
                  <c:v>196.03099701263363</c:v>
                </c:pt>
                <c:pt idx="568">
                  <c:v>200.6077675191861</c:v>
                </c:pt>
                <c:pt idx="569">
                  <c:v>195.77207728956211</c:v>
                </c:pt>
                <c:pt idx="570">
                  <c:v>201.57031338562629</c:v>
                </c:pt>
                <c:pt idx="571">
                  <c:v>201.85333720183533</c:v>
                </c:pt>
                <c:pt idx="572">
                  <c:v>195.21778452931125</c:v>
                </c:pt>
                <c:pt idx="573">
                  <c:v>203.91471661726177</c:v>
                </c:pt>
                <c:pt idx="574">
                  <c:v>193.05899649909827</c:v>
                </c:pt>
                <c:pt idx="575">
                  <c:v>200.82559860861886</c:v>
                </c:pt>
                <c:pt idx="576">
                  <c:v>197.81146524006743</c:v>
                </c:pt>
                <c:pt idx="577">
                  <c:v>198.74239216862034</c:v>
                </c:pt>
                <c:pt idx="578">
                  <c:v>195.58021499784343</c:v>
                </c:pt>
                <c:pt idx="579">
                  <c:v>202.65510693516464</c:v>
                </c:pt>
                <c:pt idx="580">
                  <c:v>199.33478412950905</c:v>
                </c:pt>
                <c:pt idx="581">
                  <c:v>199.42385128222713</c:v>
                </c:pt>
                <c:pt idx="582">
                  <c:v>198.40289303568656</c:v>
                </c:pt>
                <c:pt idx="583">
                  <c:v>197.24512388747877</c:v>
                </c:pt>
                <c:pt idx="584">
                  <c:v>203.17669867262379</c:v>
                </c:pt>
                <c:pt idx="585">
                  <c:v>201.44248706243232</c:v>
                </c:pt>
                <c:pt idx="586">
                  <c:v>192.95881159916556</c:v>
                </c:pt>
                <c:pt idx="587">
                  <c:v>201.71194986058475</c:v>
                </c:pt>
                <c:pt idx="588">
                  <c:v>198.07814499848698</c:v>
                </c:pt>
                <c:pt idx="589">
                  <c:v>197.96638823221093</c:v>
                </c:pt>
                <c:pt idx="590">
                  <c:v>206.39078674496056</c:v>
                </c:pt>
                <c:pt idx="591">
                  <c:v>201.63101352170318</c:v>
                </c:pt>
                <c:pt idx="592">
                  <c:v>203.74586198393922</c:v>
                </c:pt>
                <c:pt idx="593">
                  <c:v>195.04558540059682</c:v>
                </c:pt>
                <c:pt idx="594">
                  <c:v>201.66657879432728</c:v>
                </c:pt>
                <c:pt idx="595">
                  <c:v>201.94080923594086</c:v>
                </c:pt>
                <c:pt idx="596">
                  <c:v>201.43965286434846</c:v>
                </c:pt>
                <c:pt idx="597">
                  <c:v>201.89429921597588</c:v>
                </c:pt>
                <c:pt idx="598">
                  <c:v>201.54534020657772</c:v>
                </c:pt>
                <c:pt idx="599">
                  <c:v>201.61897536404871</c:v>
                </c:pt>
                <c:pt idx="600">
                  <c:v>205.20426091152291</c:v>
                </c:pt>
                <c:pt idx="601">
                  <c:v>201.47209501329999</c:v>
                </c:pt>
                <c:pt idx="602">
                  <c:v>196.08272852545946</c:v>
                </c:pt>
                <c:pt idx="603">
                  <c:v>196.03925927340765</c:v>
                </c:pt>
                <c:pt idx="604">
                  <c:v>204.69718330811784</c:v>
                </c:pt>
                <c:pt idx="605">
                  <c:v>189.24184879247059</c:v>
                </c:pt>
                <c:pt idx="606">
                  <c:v>198.04695747029729</c:v>
                </c:pt>
                <c:pt idx="607">
                  <c:v>199.13378036520305</c:v>
                </c:pt>
                <c:pt idx="608">
                  <c:v>196.1115354104704</c:v>
                </c:pt>
                <c:pt idx="609">
                  <c:v>198.24616228328188</c:v>
                </c:pt>
                <c:pt idx="610">
                  <c:v>204.30861130640156</c:v>
                </c:pt>
                <c:pt idx="611">
                  <c:v>200.4995046594652</c:v>
                </c:pt>
                <c:pt idx="612">
                  <c:v>201.95224110336724</c:v>
                </c:pt>
                <c:pt idx="613">
                  <c:v>201.55648566061936</c:v>
                </c:pt>
                <c:pt idx="614">
                  <c:v>200.95146999243448</c:v>
                </c:pt>
                <c:pt idx="615">
                  <c:v>204.09535459709426</c:v>
                </c:pt>
                <c:pt idx="616">
                  <c:v>205.30243252090085</c:v>
                </c:pt>
                <c:pt idx="617">
                  <c:v>196.21262156855039</c:v>
                </c:pt>
                <c:pt idx="618">
                  <c:v>202.85958701213664</c:v>
                </c:pt>
                <c:pt idx="619">
                  <c:v>205.43110055456569</c:v>
                </c:pt>
                <c:pt idx="620">
                  <c:v>198.86747520804386</c:v>
                </c:pt>
                <c:pt idx="621">
                  <c:v>196.23518959948962</c:v>
                </c:pt>
                <c:pt idx="622">
                  <c:v>198.42291938534456</c:v>
                </c:pt>
                <c:pt idx="623">
                  <c:v>200.23436879127468</c:v>
                </c:pt>
                <c:pt idx="624">
                  <c:v>204.32728066665155</c:v>
                </c:pt>
                <c:pt idx="625">
                  <c:v>198.87989113976076</c:v>
                </c:pt>
                <c:pt idx="626">
                  <c:v>196.33622335187329</c:v>
                </c:pt>
                <c:pt idx="627">
                  <c:v>203.37781279599611</c:v>
                </c:pt>
                <c:pt idx="628">
                  <c:v>204.15659662768084</c:v>
                </c:pt>
                <c:pt idx="629">
                  <c:v>199.34056900037174</c:v>
                </c:pt>
                <c:pt idx="630">
                  <c:v>206.12782436948407</c:v>
                </c:pt>
                <c:pt idx="631">
                  <c:v>194.10949096458353</c:v>
                </c:pt>
                <c:pt idx="632">
                  <c:v>202.50160355102523</c:v>
                </c:pt>
                <c:pt idx="633">
                  <c:v>206.00606646429009</c:v>
                </c:pt>
                <c:pt idx="634">
                  <c:v>192.31969215339296</c:v>
                </c:pt>
                <c:pt idx="635">
                  <c:v>196.56547335418855</c:v>
                </c:pt>
                <c:pt idx="636">
                  <c:v>198.34158780813257</c:v>
                </c:pt>
                <c:pt idx="637">
                  <c:v>194.80496027064123</c:v>
                </c:pt>
                <c:pt idx="638">
                  <c:v>196.09212880680087</c:v>
                </c:pt>
                <c:pt idx="639">
                  <c:v>202.16823194763151</c:v>
                </c:pt>
                <c:pt idx="640">
                  <c:v>205.26273043079243</c:v>
                </c:pt>
                <c:pt idx="641">
                  <c:v>194.73262374804608</c:v>
                </c:pt>
                <c:pt idx="642">
                  <c:v>203.59293610143655</c:v>
                </c:pt>
                <c:pt idx="643">
                  <c:v>201.01576370563902</c:v>
                </c:pt>
                <c:pt idx="644">
                  <c:v>202.82360468022574</c:v>
                </c:pt>
                <c:pt idx="645">
                  <c:v>197.18591202261484</c:v>
                </c:pt>
                <c:pt idx="646">
                  <c:v>195.78798454389045</c:v>
                </c:pt>
                <c:pt idx="647">
                  <c:v>193.97913573490692</c:v>
                </c:pt>
                <c:pt idx="648">
                  <c:v>200.65640817724375</c:v>
                </c:pt>
                <c:pt idx="649">
                  <c:v>207.97432765711147</c:v>
                </c:pt>
                <c:pt idx="650">
                  <c:v>203.69831980375</c:v>
                </c:pt>
                <c:pt idx="651">
                  <c:v>204.370491986117</c:v>
                </c:pt>
                <c:pt idx="652">
                  <c:v>204.39218995816282</c:v>
                </c:pt>
                <c:pt idx="653">
                  <c:v>204.78137165178174</c:v>
                </c:pt>
                <c:pt idx="654">
                  <c:v>198.51744065873925</c:v>
                </c:pt>
                <c:pt idx="655">
                  <c:v>201.04203694872962</c:v>
                </c:pt>
                <c:pt idx="656">
                  <c:v>196.07857572450692</c:v>
                </c:pt>
                <c:pt idx="657">
                  <c:v>202.04083362929862</c:v>
                </c:pt>
                <c:pt idx="658">
                  <c:v>198.79216072746252</c:v>
                </c:pt>
                <c:pt idx="659">
                  <c:v>197.53879035214106</c:v>
                </c:pt>
                <c:pt idx="660">
                  <c:v>196.27878516402876</c:v>
                </c:pt>
                <c:pt idx="661">
                  <c:v>194.9221068996593</c:v>
                </c:pt>
                <c:pt idx="662">
                  <c:v>204.36687797336066</c:v>
                </c:pt>
                <c:pt idx="663">
                  <c:v>203.37133564810046</c:v>
                </c:pt>
                <c:pt idx="664">
                  <c:v>196.94885291679515</c:v>
                </c:pt>
                <c:pt idx="665">
                  <c:v>198.66321419859639</c:v>
                </c:pt>
                <c:pt idx="666">
                  <c:v>201.71988269314625</c:v>
                </c:pt>
                <c:pt idx="667">
                  <c:v>205.64379175108132</c:v>
                </c:pt>
                <c:pt idx="668">
                  <c:v>201.38305295025418</c:v>
                </c:pt>
                <c:pt idx="669">
                  <c:v>201.61456544543134</c:v>
                </c:pt>
                <c:pt idx="670">
                  <c:v>202.56004107714205</c:v>
                </c:pt>
                <c:pt idx="671">
                  <c:v>201.57903631138035</c:v>
                </c:pt>
                <c:pt idx="672">
                  <c:v>201.13152600811722</c:v>
                </c:pt>
                <c:pt idx="673">
                  <c:v>194.71027269591229</c:v>
                </c:pt>
                <c:pt idx="674">
                  <c:v>200.99710665452028</c:v>
                </c:pt>
                <c:pt idx="675">
                  <c:v>198.34195227506797</c:v>
                </c:pt>
                <c:pt idx="676">
                  <c:v>201.15813651228567</c:v>
                </c:pt>
                <c:pt idx="677">
                  <c:v>200.77638380564949</c:v>
                </c:pt>
                <c:pt idx="678">
                  <c:v>194.03383242641439</c:v>
                </c:pt>
                <c:pt idx="679">
                  <c:v>196.47785979820515</c:v>
                </c:pt>
                <c:pt idx="680">
                  <c:v>197.35649969918956</c:v>
                </c:pt>
                <c:pt idx="681">
                  <c:v>198.74223049242042</c:v>
                </c:pt>
                <c:pt idx="682">
                  <c:v>198.37056338035819</c:v>
                </c:pt>
                <c:pt idx="683">
                  <c:v>201.77899997477388</c:v>
                </c:pt>
                <c:pt idx="684">
                  <c:v>204.10963415509923</c:v>
                </c:pt>
                <c:pt idx="685">
                  <c:v>200.16507302428485</c:v>
                </c:pt>
                <c:pt idx="686">
                  <c:v>199.48346293844347</c:v>
                </c:pt>
                <c:pt idx="687">
                  <c:v>203.49601992178131</c:v>
                </c:pt>
                <c:pt idx="688">
                  <c:v>199.22395716960455</c:v>
                </c:pt>
                <c:pt idx="689">
                  <c:v>204.35195410513262</c:v>
                </c:pt>
                <c:pt idx="690">
                  <c:v>197.27471089374302</c:v>
                </c:pt>
                <c:pt idx="691">
                  <c:v>200.9934276101643</c:v>
                </c:pt>
                <c:pt idx="692">
                  <c:v>202.1722646268633</c:v>
                </c:pt>
                <c:pt idx="693">
                  <c:v>201.21305965374501</c:v>
                </c:pt>
                <c:pt idx="694">
                  <c:v>194.93049312233742</c:v>
                </c:pt>
                <c:pt idx="695">
                  <c:v>195.68209133835003</c:v>
                </c:pt>
                <c:pt idx="696">
                  <c:v>203.08154060745809</c:v>
                </c:pt>
                <c:pt idx="697">
                  <c:v>199.49806670370512</c:v>
                </c:pt>
                <c:pt idx="698">
                  <c:v>196.32419729933991</c:v>
                </c:pt>
                <c:pt idx="699">
                  <c:v>204.50195788928082</c:v>
                </c:pt>
                <c:pt idx="700">
                  <c:v>196.87875492278485</c:v>
                </c:pt>
                <c:pt idx="701">
                  <c:v>201.03538539029111</c:v>
                </c:pt>
                <c:pt idx="702">
                  <c:v>199.46978828203675</c:v>
                </c:pt>
                <c:pt idx="703">
                  <c:v>197.31119121551976</c:v>
                </c:pt>
                <c:pt idx="704">
                  <c:v>196.34320449362397</c:v>
                </c:pt>
                <c:pt idx="705">
                  <c:v>200.58383777293608</c:v>
                </c:pt>
                <c:pt idx="706">
                  <c:v>202.72211311918221</c:v>
                </c:pt>
                <c:pt idx="707">
                  <c:v>202.67746688776819</c:v>
                </c:pt>
                <c:pt idx="708">
                  <c:v>204.47218969146553</c:v>
                </c:pt>
                <c:pt idx="709">
                  <c:v>205.23681435756504</c:v>
                </c:pt>
                <c:pt idx="710">
                  <c:v>203.49508720164343</c:v>
                </c:pt>
                <c:pt idx="711">
                  <c:v>200.76379604552321</c:v>
                </c:pt>
                <c:pt idx="712">
                  <c:v>199.82793257294369</c:v>
                </c:pt>
                <c:pt idx="713">
                  <c:v>196.45643684062878</c:v>
                </c:pt>
                <c:pt idx="714">
                  <c:v>199.10158106853478</c:v>
                </c:pt>
                <c:pt idx="715">
                  <c:v>199.94912715524998</c:v>
                </c:pt>
                <c:pt idx="716">
                  <c:v>198.45941204750142</c:v>
                </c:pt>
                <c:pt idx="717">
                  <c:v>200.20139076058899</c:v>
                </c:pt>
                <c:pt idx="718">
                  <c:v>203.20321246704057</c:v>
                </c:pt>
                <c:pt idx="719">
                  <c:v>202.24440387636224</c:v>
                </c:pt>
                <c:pt idx="720">
                  <c:v>197.21105304590088</c:v>
                </c:pt>
                <c:pt idx="721">
                  <c:v>190.99710764499275</c:v>
                </c:pt>
                <c:pt idx="722">
                  <c:v>201.56894538287341</c:v>
                </c:pt>
                <c:pt idx="723">
                  <c:v>204.81408536319844</c:v>
                </c:pt>
                <c:pt idx="724">
                  <c:v>201.92980032277305</c:v>
                </c:pt>
                <c:pt idx="725">
                  <c:v>206.40863354653803</c:v>
                </c:pt>
                <c:pt idx="726">
                  <c:v>196.95762775502334</c:v>
                </c:pt>
                <c:pt idx="727">
                  <c:v>200.2618781473829</c:v>
                </c:pt>
                <c:pt idx="728">
                  <c:v>207.26852987415558</c:v>
                </c:pt>
                <c:pt idx="729">
                  <c:v>199.00182609492552</c:v>
                </c:pt>
                <c:pt idx="730">
                  <c:v>201.1828459587349</c:v>
                </c:pt>
                <c:pt idx="731">
                  <c:v>199.15564203977556</c:v>
                </c:pt>
                <c:pt idx="732">
                  <c:v>199.57183307749122</c:v>
                </c:pt>
                <c:pt idx="733">
                  <c:v>203.52842658485298</c:v>
                </c:pt>
                <c:pt idx="734">
                  <c:v>201.25369583522456</c:v>
                </c:pt>
                <c:pt idx="735">
                  <c:v>196.63181805260879</c:v>
                </c:pt>
                <c:pt idx="736">
                  <c:v>200.2228676446112</c:v>
                </c:pt>
                <c:pt idx="737">
                  <c:v>201.93183119508291</c:v>
                </c:pt>
                <c:pt idx="738">
                  <c:v>201.43058687800462</c:v>
                </c:pt>
                <c:pt idx="739">
                  <c:v>198.09050566442008</c:v>
                </c:pt>
                <c:pt idx="740">
                  <c:v>199.06048781091189</c:v>
                </c:pt>
                <c:pt idx="741">
                  <c:v>201.58824075470017</c:v>
                </c:pt>
                <c:pt idx="742">
                  <c:v>209.73966776347004</c:v>
                </c:pt>
                <c:pt idx="743">
                  <c:v>202.20589246689639</c:v>
                </c:pt>
                <c:pt idx="744">
                  <c:v>198.87823973614869</c:v>
                </c:pt>
                <c:pt idx="745">
                  <c:v>200.73074486013957</c:v>
                </c:pt>
                <c:pt idx="746">
                  <c:v>198.26877221897254</c:v>
                </c:pt>
                <c:pt idx="747">
                  <c:v>201.07965507746519</c:v>
                </c:pt>
                <c:pt idx="748">
                  <c:v>194.99198109012235</c:v>
                </c:pt>
                <c:pt idx="749">
                  <c:v>196.75106899581871</c:v>
                </c:pt>
                <c:pt idx="750">
                  <c:v>203.03184906366991</c:v>
                </c:pt>
                <c:pt idx="751">
                  <c:v>198.55114302781212</c:v>
                </c:pt>
                <c:pt idx="752">
                  <c:v>201.57140829397719</c:v>
                </c:pt>
                <c:pt idx="753">
                  <c:v>195.04864150391572</c:v>
                </c:pt>
                <c:pt idx="754">
                  <c:v>202.91510912706343</c:v>
                </c:pt>
                <c:pt idx="755">
                  <c:v>204.53840575248753</c:v>
                </c:pt>
                <c:pt idx="756">
                  <c:v>197.52206417554163</c:v>
                </c:pt>
                <c:pt idx="757">
                  <c:v>201.76974760108345</c:v>
                </c:pt>
                <c:pt idx="758">
                  <c:v>201.20311623426898</c:v>
                </c:pt>
                <c:pt idx="759">
                  <c:v>197.57464873740676</c:v>
                </c:pt>
                <c:pt idx="760">
                  <c:v>199.5063561813275</c:v>
                </c:pt>
                <c:pt idx="761">
                  <c:v>199.25534703459996</c:v>
                </c:pt>
                <c:pt idx="762">
                  <c:v>202.82840860440263</c:v>
                </c:pt>
                <c:pt idx="763">
                  <c:v>202.76414401613707</c:v>
                </c:pt>
                <c:pt idx="764">
                  <c:v>197.15042179640253</c:v>
                </c:pt>
                <c:pt idx="765">
                  <c:v>198.2877969134388</c:v>
                </c:pt>
                <c:pt idx="766">
                  <c:v>198.04505380925525</c:v>
                </c:pt>
                <c:pt idx="767">
                  <c:v>194.3257003093147</c:v>
                </c:pt>
                <c:pt idx="768">
                  <c:v>201.83822937446169</c:v>
                </c:pt>
                <c:pt idx="769">
                  <c:v>197.9861339655958</c:v>
                </c:pt>
                <c:pt idx="770">
                  <c:v>197.1132167379462</c:v>
                </c:pt>
                <c:pt idx="771">
                  <c:v>195.46909147204624</c:v>
                </c:pt>
                <c:pt idx="772">
                  <c:v>200.35483480378363</c:v>
                </c:pt>
                <c:pt idx="773">
                  <c:v>199.31639729468108</c:v>
                </c:pt>
                <c:pt idx="774">
                  <c:v>205.2280069912899</c:v>
                </c:pt>
                <c:pt idx="775">
                  <c:v>208.06643420177281</c:v>
                </c:pt>
                <c:pt idx="776">
                  <c:v>204.9611115549317</c:v>
                </c:pt>
                <c:pt idx="777">
                  <c:v>197.26912309745225</c:v>
                </c:pt>
                <c:pt idx="778">
                  <c:v>203.65064011853468</c:v>
                </c:pt>
                <c:pt idx="779">
                  <c:v>196.50766548592475</c:v>
                </c:pt>
                <c:pt idx="780">
                  <c:v>195.87685835561439</c:v>
                </c:pt>
                <c:pt idx="781">
                  <c:v>200.52061917437848</c:v>
                </c:pt>
                <c:pt idx="782">
                  <c:v>200.66136283268969</c:v>
                </c:pt>
                <c:pt idx="783">
                  <c:v>199.46513226044783</c:v>
                </c:pt>
                <c:pt idx="784">
                  <c:v>200.97559149329197</c:v>
                </c:pt>
                <c:pt idx="785">
                  <c:v>204.31871829578836</c:v>
                </c:pt>
                <c:pt idx="786">
                  <c:v>199.73322301007127</c:v>
                </c:pt>
                <c:pt idx="787">
                  <c:v>201.09794367391939</c:v>
                </c:pt>
                <c:pt idx="788">
                  <c:v>202.29544406739268</c:v>
                </c:pt>
                <c:pt idx="789">
                  <c:v>203.74213479674654</c:v>
                </c:pt>
                <c:pt idx="790">
                  <c:v>192.94253555498085</c:v>
                </c:pt>
                <c:pt idx="791">
                  <c:v>199.12115405621793</c:v>
                </c:pt>
                <c:pt idx="792">
                  <c:v>196.07258037103298</c:v>
                </c:pt>
                <c:pt idx="793">
                  <c:v>196.75432203550972</c:v>
                </c:pt>
                <c:pt idx="794">
                  <c:v>193.10159508679578</c:v>
                </c:pt>
                <c:pt idx="795">
                  <c:v>200.60499320106638</c:v>
                </c:pt>
                <c:pt idx="796">
                  <c:v>195.2916944037469</c:v>
                </c:pt>
                <c:pt idx="797">
                  <c:v>201.47314194040996</c:v>
                </c:pt>
                <c:pt idx="798">
                  <c:v>205.71648999651723</c:v>
                </c:pt>
                <c:pt idx="799">
                  <c:v>197.59556732316233</c:v>
                </c:pt>
                <c:pt idx="800">
                  <c:v>200.06485475661424</c:v>
                </c:pt>
                <c:pt idx="801">
                  <c:v>204.87169237949939</c:v>
                </c:pt>
                <c:pt idx="802">
                  <c:v>208.13489729369084</c:v>
                </c:pt>
                <c:pt idx="803">
                  <c:v>199.19545989295364</c:v>
                </c:pt>
                <c:pt idx="804">
                  <c:v>199.92769899610536</c:v>
                </c:pt>
                <c:pt idx="805">
                  <c:v>199.30576529401986</c:v>
                </c:pt>
                <c:pt idx="806">
                  <c:v>192.59754382803754</c:v>
                </c:pt>
                <c:pt idx="807">
                  <c:v>199.96927160640948</c:v>
                </c:pt>
                <c:pt idx="808">
                  <c:v>195.92434364454877</c:v>
                </c:pt>
                <c:pt idx="809">
                  <c:v>200.22647490976425</c:v>
                </c:pt>
                <c:pt idx="810">
                  <c:v>199.05931039876052</c:v>
                </c:pt>
                <c:pt idx="811">
                  <c:v>199.87072339251162</c:v>
                </c:pt>
                <c:pt idx="812">
                  <c:v>202.95113994736943</c:v>
                </c:pt>
                <c:pt idx="813">
                  <c:v>203.31642460951286</c:v>
                </c:pt>
                <c:pt idx="814">
                  <c:v>195.98884183272182</c:v>
                </c:pt>
                <c:pt idx="815">
                  <c:v>194.8703849631647</c:v>
                </c:pt>
                <c:pt idx="816">
                  <c:v>204.06411467087176</c:v>
                </c:pt>
                <c:pt idx="817">
                  <c:v>192.87469434203101</c:v>
                </c:pt>
                <c:pt idx="818">
                  <c:v>201.25847968291643</c:v>
                </c:pt>
                <c:pt idx="819">
                  <c:v>200.68841973350544</c:v>
                </c:pt>
                <c:pt idx="820">
                  <c:v>192.46658197802901</c:v>
                </c:pt>
                <c:pt idx="821">
                  <c:v>206.59316695563663</c:v>
                </c:pt>
                <c:pt idx="822">
                  <c:v>200.70364298585338</c:v>
                </c:pt>
                <c:pt idx="823">
                  <c:v>200.73717384490217</c:v>
                </c:pt>
                <c:pt idx="824">
                  <c:v>200.86280063456755</c:v>
                </c:pt>
                <c:pt idx="825">
                  <c:v>203.06166421044773</c:v>
                </c:pt>
                <c:pt idx="826">
                  <c:v>197.71864943963899</c:v>
                </c:pt>
                <c:pt idx="827">
                  <c:v>207.90727204803028</c:v>
                </c:pt>
                <c:pt idx="828">
                  <c:v>197.79907807213451</c:v>
                </c:pt>
                <c:pt idx="829">
                  <c:v>203.46345817702868</c:v>
                </c:pt>
                <c:pt idx="830">
                  <c:v>202.4965837193854</c:v>
                </c:pt>
                <c:pt idx="831">
                  <c:v>195.07932042795508</c:v>
                </c:pt>
                <c:pt idx="832">
                  <c:v>202.37877157172719</c:v>
                </c:pt>
                <c:pt idx="833">
                  <c:v>196.47852233449532</c:v>
                </c:pt>
                <c:pt idx="834">
                  <c:v>197.46105304833875</c:v>
                </c:pt>
                <c:pt idx="835">
                  <c:v>197.00148533995784</c:v>
                </c:pt>
                <c:pt idx="836">
                  <c:v>197.9012059057566</c:v>
                </c:pt>
                <c:pt idx="837">
                  <c:v>201.37130360939443</c:v>
                </c:pt>
                <c:pt idx="838">
                  <c:v>202.33819205438908</c:v>
                </c:pt>
                <c:pt idx="839">
                  <c:v>206.41261690174682</c:v>
                </c:pt>
                <c:pt idx="840">
                  <c:v>204.15008507465899</c:v>
                </c:pt>
                <c:pt idx="841">
                  <c:v>202.07806381472375</c:v>
                </c:pt>
                <c:pt idx="842">
                  <c:v>203.813842992339</c:v>
                </c:pt>
                <c:pt idx="843">
                  <c:v>199.83544895012602</c:v>
                </c:pt>
                <c:pt idx="844">
                  <c:v>192.8479529964084</c:v>
                </c:pt>
                <c:pt idx="845">
                  <c:v>200.4651806452361</c:v>
                </c:pt>
                <c:pt idx="846">
                  <c:v>198.63284112521893</c:v>
                </c:pt>
                <c:pt idx="847">
                  <c:v>196.9362890734472</c:v>
                </c:pt>
                <c:pt idx="848">
                  <c:v>197.10805079463384</c:v>
                </c:pt>
                <c:pt idx="849">
                  <c:v>198.84262072787175</c:v>
                </c:pt>
                <c:pt idx="850">
                  <c:v>206.72834436020133</c:v>
                </c:pt>
                <c:pt idx="851">
                  <c:v>202.21218757316967</c:v>
                </c:pt>
                <c:pt idx="852">
                  <c:v>205.39039593883814</c:v>
                </c:pt>
                <c:pt idx="853">
                  <c:v>195.34674475761958</c:v>
                </c:pt>
                <c:pt idx="854">
                  <c:v>198.3026800403307</c:v>
                </c:pt>
                <c:pt idx="855">
                  <c:v>201.98260392254025</c:v>
                </c:pt>
                <c:pt idx="856">
                  <c:v>190.6977115176831</c:v>
                </c:pt>
                <c:pt idx="857">
                  <c:v>196.15798240117201</c:v>
                </c:pt>
                <c:pt idx="858">
                  <c:v>203.68752849923737</c:v>
                </c:pt>
                <c:pt idx="859">
                  <c:v>202.4456642112938</c:v>
                </c:pt>
                <c:pt idx="860">
                  <c:v>196.57686876670294</c:v>
                </c:pt>
                <c:pt idx="861">
                  <c:v>201.79839154955999</c:v>
                </c:pt>
                <c:pt idx="862">
                  <c:v>196.62122158230929</c:v>
                </c:pt>
                <c:pt idx="863">
                  <c:v>202.71378032203799</c:v>
                </c:pt>
                <c:pt idx="864">
                  <c:v>202.13075767552195</c:v>
                </c:pt>
                <c:pt idx="865">
                  <c:v>202.85015666495775</c:v>
                </c:pt>
                <c:pt idx="866">
                  <c:v>199.60139852790422</c:v>
                </c:pt>
                <c:pt idx="867">
                  <c:v>200.89905507614267</c:v>
                </c:pt>
                <c:pt idx="868">
                  <c:v>204.76960225316165</c:v>
                </c:pt>
                <c:pt idx="869">
                  <c:v>198.8781270816221</c:v>
                </c:pt>
                <c:pt idx="870">
                  <c:v>196.68697265657573</c:v>
                </c:pt>
                <c:pt idx="871">
                  <c:v>197.79557162761094</c:v>
                </c:pt>
                <c:pt idx="872">
                  <c:v>199.54313042242185</c:v>
                </c:pt>
                <c:pt idx="873">
                  <c:v>204.87190451349801</c:v>
                </c:pt>
                <c:pt idx="874">
                  <c:v>205.02799459912626</c:v>
                </c:pt>
                <c:pt idx="875">
                  <c:v>200.02927992877045</c:v>
                </c:pt>
                <c:pt idx="876">
                  <c:v>199.50253623952355</c:v>
                </c:pt>
                <c:pt idx="877">
                  <c:v>197.57189681182217</c:v>
                </c:pt>
                <c:pt idx="878">
                  <c:v>199.89403984442492</c:v>
                </c:pt>
                <c:pt idx="879">
                  <c:v>197.25194241147247</c:v>
                </c:pt>
                <c:pt idx="880">
                  <c:v>202.28113779414031</c:v>
                </c:pt>
                <c:pt idx="881">
                  <c:v>204.52000623274012</c:v>
                </c:pt>
                <c:pt idx="882">
                  <c:v>194.32895215175404</c:v>
                </c:pt>
                <c:pt idx="883">
                  <c:v>196.52903543077608</c:v>
                </c:pt>
                <c:pt idx="884">
                  <c:v>203.66867598517507</c:v>
                </c:pt>
                <c:pt idx="885">
                  <c:v>199.4453265113315</c:v>
                </c:pt>
                <c:pt idx="886">
                  <c:v>204.28439900811804</c:v>
                </c:pt>
                <c:pt idx="887">
                  <c:v>198.95830856207223</c:v>
                </c:pt>
                <c:pt idx="888">
                  <c:v>202.01566887821258</c:v>
                </c:pt>
                <c:pt idx="889">
                  <c:v>205.17040288579776</c:v>
                </c:pt>
                <c:pt idx="890">
                  <c:v>197.82500304138787</c:v>
                </c:pt>
                <c:pt idx="891">
                  <c:v>202.23587993967141</c:v>
                </c:pt>
                <c:pt idx="892">
                  <c:v>204.03333321400189</c:v>
                </c:pt>
                <c:pt idx="893">
                  <c:v>199.09006149305591</c:v>
                </c:pt>
                <c:pt idx="894">
                  <c:v>210.54604837075044</c:v>
                </c:pt>
                <c:pt idx="895">
                  <c:v>201.00884322659203</c:v>
                </c:pt>
                <c:pt idx="896">
                  <c:v>197.46732156297244</c:v>
                </c:pt>
                <c:pt idx="897">
                  <c:v>195.88386614638057</c:v>
                </c:pt>
                <c:pt idx="898">
                  <c:v>204.02335676852093</c:v>
                </c:pt>
                <c:pt idx="899">
                  <c:v>198.58672472150133</c:v>
                </c:pt>
                <c:pt idx="900">
                  <c:v>202.58569282235587</c:v>
                </c:pt>
                <c:pt idx="901">
                  <c:v>197.27616128259729</c:v>
                </c:pt>
                <c:pt idx="902">
                  <c:v>203.17784070320369</c:v>
                </c:pt>
                <c:pt idx="903">
                  <c:v>195.74339824085985</c:v>
                </c:pt>
                <c:pt idx="904">
                  <c:v>210.18877654428536</c:v>
                </c:pt>
                <c:pt idx="905">
                  <c:v>199.67336868541162</c:v>
                </c:pt>
                <c:pt idx="906">
                  <c:v>203.88887554574924</c:v>
                </c:pt>
                <c:pt idx="907">
                  <c:v>194.59382740251925</c:v>
                </c:pt>
                <c:pt idx="908">
                  <c:v>196.2016622011769</c:v>
                </c:pt>
                <c:pt idx="909">
                  <c:v>204.11856217399338</c:v>
                </c:pt>
                <c:pt idx="910">
                  <c:v>193.58531289076856</c:v>
                </c:pt>
                <c:pt idx="911">
                  <c:v>205.3201612413549</c:v>
                </c:pt>
                <c:pt idx="912">
                  <c:v>202.13282037536374</c:v>
                </c:pt>
                <c:pt idx="913">
                  <c:v>199.07305867898154</c:v>
                </c:pt>
                <c:pt idx="914">
                  <c:v>207.606090286224</c:v>
                </c:pt>
                <c:pt idx="915">
                  <c:v>199.80980137624707</c:v>
                </c:pt>
                <c:pt idx="916">
                  <c:v>201.35609421335576</c:v>
                </c:pt>
                <c:pt idx="917">
                  <c:v>193.46308626471642</c:v>
                </c:pt>
                <c:pt idx="918">
                  <c:v>204.1685009478274</c:v>
                </c:pt>
                <c:pt idx="919">
                  <c:v>200.78106343552827</c:v>
                </c:pt>
                <c:pt idx="920">
                  <c:v>198.70794776992545</c:v>
                </c:pt>
                <c:pt idx="921">
                  <c:v>198.68798930797405</c:v>
                </c:pt>
                <c:pt idx="922">
                  <c:v>201.08739351297018</c:v>
                </c:pt>
                <c:pt idx="923">
                  <c:v>198.11407599082</c:v>
                </c:pt>
                <c:pt idx="924">
                  <c:v>199.9754222540102</c:v>
                </c:pt>
                <c:pt idx="925">
                  <c:v>202.36397225534964</c:v>
                </c:pt>
                <c:pt idx="926">
                  <c:v>204.58940113835226</c:v>
                </c:pt>
                <c:pt idx="927">
                  <c:v>196.49944846886754</c:v>
                </c:pt>
                <c:pt idx="928">
                  <c:v>204.54187983227843</c:v>
                </c:pt>
                <c:pt idx="929">
                  <c:v>193.00867245872587</c:v>
                </c:pt>
                <c:pt idx="930">
                  <c:v>197.83387819104126</c:v>
                </c:pt>
                <c:pt idx="931">
                  <c:v>199.01692634717287</c:v>
                </c:pt>
                <c:pt idx="932">
                  <c:v>200.62190934471838</c:v>
                </c:pt>
                <c:pt idx="933">
                  <c:v>201.10548195703558</c:v>
                </c:pt>
                <c:pt idx="934">
                  <c:v>198.32630116356873</c:v>
                </c:pt>
                <c:pt idx="935">
                  <c:v>203.11493895216273</c:v>
                </c:pt>
                <c:pt idx="936">
                  <c:v>203.63202921896766</c:v>
                </c:pt>
                <c:pt idx="937">
                  <c:v>190.63430646564771</c:v>
                </c:pt>
                <c:pt idx="938">
                  <c:v>201.66973130316322</c:v>
                </c:pt>
                <c:pt idx="939">
                  <c:v>195.55729528049588</c:v>
                </c:pt>
                <c:pt idx="940">
                  <c:v>199.12707106696925</c:v>
                </c:pt>
                <c:pt idx="941">
                  <c:v>202.76275025708622</c:v>
                </c:pt>
                <c:pt idx="942">
                  <c:v>201.10208671609183</c:v>
                </c:pt>
                <c:pt idx="943">
                  <c:v>195.76982242779886</c:v>
                </c:pt>
                <c:pt idx="944">
                  <c:v>198.26211702211305</c:v>
                </c:pt>
                <c:pt idx="945">
                  <c:v>201.46262533492362</c:v>
                </c:pt>
                <c:pt idx="946">
                  <c:v>200.28885866900427</c:v>
                </c:pt>
                <c:pt idx="947">
                  <c:v>203.15505391805564</c:v>
                </c:pt>
                <c:pt idx="948">
                  <c:v>197.91920942165081</c:v>
                </c:pt>
                <c:pt idx="949">
                  <c:v>196.05041000633</c:v>
                </c:pt>
                <c:pt idx="950">
                  <c:v>193.79158277811112</c:v>
                </c:pt>
                <c:pt idx="951">
                  <c:v>197.22557794132646</c:v>
                </c:pt>
                <c:pt idx="952">
                  <c:v>198.01445544114284</c:v>
                </c:pt>
                <c:pt idx="953">
                  <c:v>196.65188908892014</c:v>
                </c:pt>
                <c:pt idx="954">
                  <c:v>197.22125302576373</c:v>
                </c:pt>
                <c:pt idx="955">
                  <c:v>202.90099381342509</c:v>
                </c:pt>
                <c:pt idx="956">
                  <c:v>203.4567006978267</c:v>
                </c:pt>
                <c:pt idx="957">
                  <c:v>197.6722371005753</c:v>
                </c:pt>
                <c:pt idx="958">
                  <c:v>206.0134919101489</c:v>
                </c:pt>
                <c:pt idx="959">
                  <c:v>199.81627619261397</c:v>
                </c:pt>
                <c:pt idx="960">
                  <c:v>200.10725949021506</c:v>
                </c:pt>
                <c:pt idx="961">
                  <c:v>198.02166167187312</c:v>
                </c:pt>
                <c:pt idx="962">
                  <c:v>204.42354736722453</c:v>
                </c:pt>
                <c:pt idx="963">
                  <c:v>199.36058264988009</c:v>
                </c:pt>
                <c:pt idx="964">
                  <c:v>201.18840318816407</c:v>
                </c:pt>
                <c:pt idx="965">
                  <c:v>210.08985813336037</c:v>
                </c:pt>
                <c:pt idx="966">
                  <c:v>198.25878887204126</c:v>
                </c:pt>
                <c:pt idx="967">
                  <c:v>198.66187828115577</c:v>
                </c:pt>
                <c:pt idx="968">
                  <c:v>200.42281148051475</c:v>
                </c:pt>
                <c:pt idx="969">
                  <c:v>200.22285204599675</c:v>
                </c:pt>
                <c:pt idx="970">
                  <c:v>198.61546627707676</c:v>
                </c:pt>
                <c:pt idx="971">
                  <c:v>198.18410779624784</c:v>
                </c:pt>
                <c:pt idx="972">
                  <c:v>199.50712040842186</c:v>
                </c:pt>
                <c:pt idx="973">
                  <c:v>200.16614394255765</c:v>
                </c:pt>
                <c:pt idx="974">
                  <c:v>202.49225584504777</c:v>
                </c:pt>
                <c:pt idx="975">
                  <c:v>198.19452677808638</c:v>
                </c:pt>
                <c:pt idx="976">
                  <c:v>194.26119975913545</c:v>
                </c:pt>
                <c:pt idx="977">
                  <c:v>203.85268910200722</c:v>
                </c:pt>
                <c:pt idx="978">
                  <c:v>203.35981759034945</c:v>
                </c:pt>
                <c:pt idx="979">
                  <c:v>199.57731633211165</c:v>
                </c:pt>
                <c:pt idx="980">
                  <c:v>196.65803416465542</c:v>
                </c:pt>
                <c:pt idx="981">
                  <c:v>202.29973255332828</c:v>
                </c:pt>
                <c:pt idx="982">
                  <c:v>199.96129142838117</c:v>
                </c:pt>
                <c:pt idx="983">
                  <c:v>201.23596249696453</c:v>
                </c:pt>
                <c:pt idx="984">
                  <c:v>201.20962215549821</c:v>
                </c:pt>
                <c:pt idx="985">
                  <c:v>194.06660053142286</c:v>
                </c:pt>
                <c:pt idx="986">
                  <c:v>195.98759578908187</c:v>
                </c:pt>
                <c:pt idx="987">
                  <c:v>200.09888578878619</c:v>
                </c:pt>
                <c:pt idx="988">
                  <c:v>203.05559556962558</c:v>
                </c:pt>
                <c:pt idx="989">
                  <c:v>199.11907040624212</c:v>
                </c:pt>
                <c:pt idx="990">
                  <c:v>196.22348700201849</c:v>
                </c:pt>
                <c:pt idx="991">
                  <c:v>200.25963443879181</c:v>
                </c:pt>
                <c:pt idx="992">
                  <c:v>205.03264812338216</c:v>
                </c:pt>
                <c:pt idx="993">
                  <c:v>199.92999546891761</c:v>
                </c:pt>
                <c:pt idx="994">
                  <c:v>199.87204407625188</c:v>
                </c:pt>
                <c:pt idx="995">
                  <c:v>205.59590674684597</c:v>
                </c:pt>
                <c:pt idx="996">
                  <c:v>204.11121199938106</c:v>
                </c:pt>
                <c:pt idx="997">
                  <c:v>203.20346203995675</c:v>
                </c:pt>
                <c:pt idx="998">
                  <c:v>198.19320733287631</c:v>
                </c:pt>
                <c:pt idx="999">
                  <c:v>197.4825847281389</c:v>
                </c:pt>
              </c:numCache>
            </c:numRef>
          </c:xVal>
          <c:yVal>
            <c:numRef>
              <c:f>'Risk Calculator - Normal'!$P$35:$P$1034</c:f>
              <c:numCache>
                <c:formatCode>General</c:formatCode>
                <c:ptCount val="1000"/>
                <c:pt idx="0">
                  <c:v>196.52513899354236</c:v>
                </c:pt>
                <c:pt idx="1">
                  <c:v>197.84893519615184</c:v>
                </c:pt>
                <c:pt idx="2">
                  <c:v>200.30781117207417</c:v>
                </c:pt>
                <c:pt idx="3">
                  <c:v>197.78842082406834</c:v>
                </c:pt>
                <c:pt idx="4">
                  <c:v>202.25810551118241</c:v>
                </c:pt>
                <c:pt idx="5">
                  <c:v>197.57759389656889</c:v>
                </c:pt>
                <c:pt idx="6">
                  <c:v>199.76556251950703</c:v>
                </c:pt>
                <c:pt idx="7">
                  <c:v>197.32126635659887</c:v>
                </c:pt>
                <c:pt idx="8">
                  <c:v>197.08769253263034</c:v>
                </c:pt>
                <c:pt idx="9">
                  <c:v>193.53972947056573</c:v>
                </c:pt>
                <c:pt idx="10">
                  <c:v>201.70893607593726</c:v>
                </c:pt>
                <c:pt idx="11">
                  <c:v>201.56077641637438</c:v>
                </c:pt>
                <c:pt idx="12">
                  <c:v>195.92189472880611</c:v>
                </c:pt>
                <c:pt idx="13">
                  <c:v>199.84114232104122</c:v>
                </c:pt>
                <c:pt idx="14">
                  <c:v>200.89218301925334</c:v>
                </c:pt>
                <c:pt idx="15">
                  <c:v>197.65269247997992</c:v>
                </c:pt>
                <c:pt idx="16">
                  <c:v>206.35105865734909</c:v>
                </c:pt>
                <c:pt idx="17">
                  <c:v>196.78328026135938</c:v>
                </c:pt>
                <c:pt idx="18">
                  <c:v>196.64612400047966</c:v>
                </c:pt>
                <c:pt idx="19">
                  <c:v>196.27769111530006</c:v>
                </c:pt>
                <c:pt idx="20">
                  <c:v>200.27366072253045</c:v>
                </c:pt>
                <c:pt idx="21">
                  <c:v>198.06462872770226</c:v>
                </c:pt>
                <c:pt idx="22">
                  <c:v>196.16103733967307</c:v>
                </c:pt>
                <c:pt idx="23">
                  <c:v>200.35801992421196</c:v>
                </c:pt>
                <c:pt idx="24">
                  <c:v>199.45950230016032</c:v>
                </c:pt>
                <c:pt idx="25">
                  <c:v>201.27413920880056</c:v>
                </c:pt>
                <c:pt idx="26">
                  <c:v>205.95074376955372</c:v>
                </c:pt>
                <c:pt idx="27">
                  <c:v>197.26468405981174</c:v>
                </c:pt>
                <c:pt idx="28">
                  <c:v>197.84462958016931</c:v>
                </c:pt>
                <c:pt idx="29">
                  <c:v>199.90985690425612</c:v>
                </c:pt>
                <c:pt idx="30">
                  <c:v>207.35896260563774</c:v>
                </c:pt>
                <c:pt idx="31">
                  <c:v>200.50167881080461</c:v>
                </c:pt>
                <c:pt idx="32">
                  <c:v>202.05332031046723</c:v>
                </c:pt>
                <c:pt idx="33">
                  <c:v>200.21810992474823</c:v>
                </c:pt>
                <c:pt idx="34">
                  <c:v>191.37744171683397</c:v>
                </c:pt>
                <c:pt idx="35">
                  <c:v>193.98043081741784</c:v>
                </c:pt>
                <c:pt idx="36">
                  <c:v>194.60749889051655</c:v>
                </c:pt>
                <c:pt idx="37">
                  <c:v>198.18801871357118</c:v>
                </c:pt>
                <c:pt idx="38">
                  <c:v>203.74964425331177</c:v>
                </c:pt>
                <c:pt idx="39">
                  <c:v>199.06919775275938</c:v>
                </c:pt>
                <c:pt idx="40">
                  <c:v>198.287925427407</c:v>
                </c:pt>
                <c:pt idx="41">
                  <c:v>201.39765874500634</c:v>
                </c:pt>
                <c:pt idx="42">
                  <c:v>200.14619472198356</c:v>
                </c:pt>
                <c:pt idx="43">
                  <c:v>195.96856274002033</c:v>
                </c:pt>
                <c:pt idx="44">
                  <c:v>196.14486474810039</c:v>
                </c:pt>
                <c:pt idx="45">
                  <c:v>199.73144322416044</c:v>
                </c:pt>
                <c:pt idx="46">
                  <c:v>195.78398856418306</c:v>
                </c:pt>
                <c:pt idx="47">
                  <c:v>195.30450159527487</c:v>
                </c:pt>
                <c:pt idx="48">
                  <c:v>198.08660630564381</c:v>
                </c:pt>
                <c:pt idx="49">
                  <c:v>192.82131885361412</c:v>
                </c:pt>
                <c:pt idx="50">
                  <c:v>198.57134112446735</c:v>
                </c:pt>
                <c:pt idx="51">
                  <c:v>196.95841973525037</c:v>
                </c:pt>
                <c:pt idx="52">
                  <c:v>197.98818200998795</c:v>
                </c:pt>
                <c:pt idx="53">
                  <c:v>198.71595523479994</c:v>
                </c:pt>
                <c:pt idx="54">
                  <c:v>198.8296564849671</c:v>
                </c:pt>
                <c:pt idx="55">
                  <c:v>206.93614796589429</c:v>
                </c:pt>
                <c:pt idx="56">
                  <c:v>197.42058652959074</c:v>
                </c:pt>
                <c:pt idx="57">
                  <c:v>201.53228030973889</c:v>
                </c:pt>
                <c:pt idx="58">
                  <c:v>198.02825340220514</c:v>
                </c:pt>
                <c:pt idx="59">
                  <c:v>199.57449158353521</c:v>
                </c:pt>
                <c:pt idx="60">
                  <c:v>197.34134493586353</c:v>
                </c:pt>
                <c:pt idx="61">
                  <c:v>198.45257588407634</c:v>
                </c:pt>
                <c:pt idx="62">
                  <c:v>193.37011945970352</c:v>
                </c:pt>
                <c:pt idx="63">
                  <c:v>200.67174992077318</c:v>
                </c:pt>
                <c:pt idx="64">
                  <c:v>196.66452640211162</c:v>
                </c:pt>
                <c:pt idx="65">
                  <c:v>196.39945073383788</c:v>
                </c:pt>
                <c:pt idx="66">
                  <c:v>194.81234153760767</c:v>
                </c:pt>
                <c:pt idx="67">
                  <c:v>203.9947298232504</c:v>
                </c:pt>
                <c:pt idx="68">
                  <c:v>194.84367524011301</c:v>
                </c:pt>
                <c:pt idx="69">
                  <c:v>198.90422749168846</c:v>
                </c:pt>
                <c:pt idx="70">
                  <c:v>206.2112817152406</c:v>
                </c:pt>
                <c:pt idx="71">
                  <c:v>205.0025719023624</c:v>
                </c:pt>
                <c:pt idx="72">
                  <c:v>209.57749701593477</c:v>
                </c:pt>
                <c:pt idx="73">
                  <c:v>202.12272765267068</c:v>
                </c:pt>
                <c:pt idx="74">
                  <c:v>199.78018718083314</c:v>
                </c:pt>
                <c:pt idx="75">
                  <c:v>194.28941595905459</c:v>
                </c:pt>
                <c:pt idx="76">
                  <c:v>200.4470970348786</c:v>
                </c:pt>
                <c:pt idx="77">
                  <c:v>203.42987943205196</c:v>
                </c:pt>
                <c:pt idx="78">
                  <c:v>205.0258956528499</c:v>
                </c:pt>
                <c:pt idx="79">
                  <c:v>195.24966430434426</c:v>
                </c:pt>
                <c:pt idx="80">
                  <c:v>195.75446449187245</c:v>
                </c:pt>
                <c:pt idx="81">
                  <c:v>202.65836659525021</c:v>
                </c:pt>
                <c:pt idx="82">
                  <c:v>196.21577183547561</c:v>
                </c:pt>
                <c:pt idx="83">
                  <c:v>199.62428948573714</c:v>
                </c:pt>
                <c:pt idx="84">
                  <c:v>199.18447941026815</c:v>
                </c:pt>
                <c:pt idx="85">
                  <c:v>197.61709904369422</c:v>
                </c:pt>
                <c:pt idx="86">
                  <c:v>197.13947257396231</c:v>
                </c:pt>
                <c:pt idx="87">
                  <c:v>200.49691167851566</c:v>
                </c:pt>
                <c:pt idx="88">
                  <c:v>198.73684669925947</c:v>
                </c:pt>
                <c:pt idx="89">
                  <c:v>203.72847306370571</c:v>
                </c:pt>
                <c:pt idx="90">
                  <c:v>198.14172463811155</c:v>
                </c:pt>
                <c:pt idx="91">
                  <c:v>197.84782399675066</c:v>
                </c:pt>
                <c:pt idx="92">
                  <c:v>194.75721701993157</c:v>
                </c:pt>
                <c:pt idx="93">
                  <c:v>200.13553587408836</c:v>
                </c:pt>
                <c:pt idx="94">
                  <c:v>200.2615357708554</c:v>
                </c:pt>
                <c:pt idx="95">
                  <c:v>198.61871897753483</c:v>
                </c:pt>
                <c:pt idx="96">
                  <c:v>196.81556881921304</c:v>
                </c:pt>
                <c:pt idx="97">
                  <c:v>197.84814467601956</c:v>
                </c:pt>
                <c:pt idx="98">
                  <c:v>201.11577742909211</c:v>
                </c:pt>
                <c:pt idx="99">
                  <c:v>197.72325572399322</c:v>
                </c:pt>
                <c:pt idx="100">
                  <c:v>203.37728616934336</c:v>
                </c:pt>
                <c:pt idx="101">
                  <c:v>193.13249063042261</c:v>
                </c:pt>
                <c:pt idx="102">
                  <c:v>198.29833250777384</c:v>
                </c:pt>
                <c:pt idx="103">
                  <c:v>200.62502083743533</c:v>
                </c:pt>
                <c:pt idx="104">
                  <c:v>196.79276422962997</c:v>
                </c:pt>
                <c:pt idx="105">
                  <c:v>199.78612700513764</c:v>
                </c:pt>
                <c:pt idx="106">
                  <c:v>196.62037084331467</c:v>
                </c:pt>
                <c:pt idx="107">
                  <c:v>204.52370336965282</c:v>
                </c:pt>
                <c:pt idx="108">
                  <c:v>201.4871485192738</c:v>
                </c:pt>
                <c:pt idx="109">
                  <c:v>194.35923172186912</c:v>
                </c:pt>
                <c:pt idx="110">
                  <c:v>199.11486536961175</c:v>
                </c:pt>
                <c:pt idx="111">
                  <c:v>200.92624138790171</c:v>
                </c:pt>
                <c:pt idx="112">
                  <c:v>195.98063473744006</c:v>
                </c:pt>
                <c:pt idx="113">
                  <c:v>198.31434962189255</c:v>
                </c:pt>
                <c:pt idx="114">
                  <c:v>205.9963815376434</c:v>
                </c:pt>
                <c:pt idx="115">
                  <c:v>198.67577601319402</c:v>
                </c:pt>
                <c:pt idx="116">
                  <c:v>203.83132299540463</c:v>
                </c:pt>
                <c:pt idx="117">
                  <c:v>204.02389811977105</c:v>
                </c:pt>
                <c:pt idx="118">
                  <c:v>201.81114247661989</c:v>
                </c:pt>
                <c:pt idx="119">
                  <c:v>201.17742981165247</c:v>
                </c:pt>
                <c:pt idx="120">
                  <c:v>197.91678458077809</c:v>
                </c:pt>
                <c:pt idx="121">
                  <c:v>198.53845006363454</c:v>
                </c:pt>
                <c:pt idx="122">
                  <c:v>199.76305989604319</c:v>
                </c:pt>
                <c:pt idx="123">
                  <c:v>209.9052691781454</c:v>
                </c:pt>
                <c:pt idx="124">
                  <c:v>196.86076262926306</c:v>
                </c:pt>
                <c:pt idx="125">
                  <c:v>201.05438806768791</c:v>
                </c:pt>
                <c:pt idx="126">
                  <c:v>194.06961607266845</c:v>
                </c:pt>
                <c:pt idx="127">
                  <c:v>201.25237469983855</c:v>
                </c:pt>
                <c:pt idx="128">
                  <c:v>208.97857614038094</c:v>
                </c:pt>
                <c:pt idx="129">
                  <c:v>194.42783474199663</c:v>
                </c:pt>
                <c:pt idx="130">
                  <c:v>192.54745384746377</c:v>
                </c:pt>
                <c:pt idx="131">
                  <c:v>203.26534120195072</c:v>
                </c:pt>
                <c:pt idx="132">
                  <c:v>198.05317238064154</c:v>
                </c:pt>
                <c:pt idx="133">
                  <c:v>200.24196128747846</c:v>
                </c:pt>
                <c:pt idx="134">
                  <c:v>200.8329595987876</c:v>
                </c:pt>
                <c:pt idx="135">
                  <c:v>202.33797817386599</c:v>
                </c:pt>
                <c:pt idx="136">
                  <c:v>207.9937914991894</c:v>
                </c:pt>
                <c:pt idx="137">
                  <c:v>206.27387229129624</c:v>
                </c:pt>
                <c:pt idx="138">
                  <c:v>199.28157628533941</c:v>
                </c:pt>
                <c:pt idx="139">
                  <c:v>194.0882020523691</c:v>
                </c:pt>
                <c:pt idx="140">
                  <c:v>201.63386196940601</c:v>
                </c:pt>
                <c:pt idx="141">
                  <c:v>208.78917992148544</c:v>
                </c:pt>
                <c:pt idx="142">
                  <c:v>197.21273837028022</c:v>
                </c:pt>
                <c:pt idx="143">
                  <c:v>204.0388508327909</c:v>
                </c:pt>
                <c:pt idx="144">
                  <c:v>196.80437947462573</c:v>
                </c:pt>
                <c:pt idx="145">
                  <c:v>189.58773310711405</c:v>
                </c:pt>
                <c:pt idx="146">
                  <c:v>199.74100705260847</c:v>
                </c:pt>
                <c:pt idx="147">
                  <c:v>202.41225844338388</c:v>
                </c:pt>
                <c:pt idx="148">
                  <c:v>210.24722956905049</c:v>
                </c:pt>
                <c:pt idx="149">
                  <c:v>200.10546548413762</c:v>
                </c:pt>
                <c:pt idx="150">
                  <c:v>197.22551258651578</c:v>
                </c:pt>
                <c:pt idx="151">
                  <c:v>199.64991696935613</c:v>
                </c:pt>
                <c:pt idx="152">
                  <c:v>196.40017516289535</c:v>
                </c:pt>
                <c:pt idx="153">
                  <c:v>199.56439708571239</c:v>
                </c:pt>
                <c:pt idx="154">
                  <c:v>199.75010817485904</c:v>
                </c:pt>
                <c:pt idx="155">
                  <c:v>201.86612803100189</c:v>
                </c:pt>
                <c:pt idx="156">
                  <c:v>200.75066597538111</c:v>
                </c:pt>
                <c:pt idx="157">
                  <c:v>199.23602919833166</c:v>
                </c:pt>
                <c:pt idx="158">
                  <c:v>194.29450551257457</c:v>
                </c:pt>
                <c:pt idx="159">
                  <c:v>199.58217653152667</c:v>
                </c:pt>
                <c:pt idx="160">
                  <c:v>200.56832514083146</c:v>
                </c:pt>
                <c:pt idx="161">
                  <c:v>201.12992040034186</c:v>
                </c:pt>
                <c:pt idx="162">
                  <c:v>203.64401140378979</c:v>
                </c:pt>
                <c:pt idx="163">
                  <c:v>197.89395407586406</c:v>
                </c:pt>
                <c:pt idx="164">
                  <c:v>201.07470689004379</c:v>
                </c:pt>
                <c:pt idx="165">
                  <c:v>206.57318847742232</c:v>
                </c:pt>
                <c:pt idx="166">
                  <c:v>200.73349100032726</c:v>
                </c:pt>
                <c:pt idx="167">
                  <c:v>203.92586569744594</c:v>
                </c:pt>
                <c:pt idx="168">
                  <c:v>200.88456073417342</c:v>
                </c:pt>
                <c:pt idx="169">
                  <c:v>197.84943040849922</c:v>
                </c:pt>
                <c:pt idx="170">
                  <c:v>200.98825055049892</c:v>
                </c:pt>
                <c:pt idx="171">
                  <c:v>196.02367153610678</c:v>
                </c:pt>
                <c:pt idx="172">
                  <c:v>200.51642116589636</c:v>
                </c:pt>
                <c:pt idx="173">
                  <c:v>204.16362698959918</c:v>
                </c:pt>
                <c:pt idx="174">
                  <c:v>198.27452520095662</c:v>
                </c:pt>
                <c:pt idx="175">
                  <c:v>200.11773682083694</c:v>
                </c:pt>
                <c:pt idx="176">
                  <c:v>196.36263138090351</c:v>
                </c:pt>
                <c:pt idx="177">
                  <c:v>197.21533312071546</c:v>
                </c:pt>
                <c:pt idx="178">
                  <c:v>201.23117270545228</c:v>
                </c:pt>
                <c:pt idx="179">
                  <c:v>197.86686905448059</c:v>
                </c:pt>
                <c:pt idx="180">
                  <c:v>201.48075600039269</c:v>
                </c:pt>
                <c:pt idx="181">
                  <c:v>203.84182435097475</c:v>
                </c:pt>
                <c:pt idx="182">
                  <c:v>198.65866999045585</c:v>
                </c:pt>
                <c:pt idx="183">
                  <c:v>198.26168384719071</c:v>
                </c:pt>
                <c:pt idx="184">
                  <c:v>198.34372364707815</c:v>
                </c:pt>
                <c:pt idx="185">
                  <c:v>202.80019234012673</c:v>
                </c:pt>
                <c:pt idx="186">
                  <c:v>199.25889379137271</c:v>
                </c:pt>
                <c:pt idx="187">
                  <c:v>196.18179999002197</c:v>
                </c:pt>
                <c:pt idx="188">
                  <c:v>200.76757907459628</c:v>
                </c:pt>
                <c:pt idx="189">
                  <c:v>199.19530358145352</c:v>
                </c:pt>
                <c:pt idx="190">
                  <c:v>200.6709302800202</c:v>
                </c:pt>
                <c:pt idx="191">
                  <c:v>200.66243168908997</c:v>
                </c:pt>
                <c:pt idx="192">
                  <c:v>200.43780900484734</c:v>
                </c:pt>
                <c:pt idx="193">
                  <c:v>204.02854515198118</c:v>
                </c:pt>
                <c:pt idx="194">
                  <c:v>200.00492048107887</c:v>
                </c:pt>
                <c:pt idx="195">
                  <c:v>192.76320984649217</c:v>
                </c:pt>
                <c:pt idx="196">
                  <c:v>202.01245767681368</c:v>
                </c:pt>
                <c:pt idx="197">
                  <c:v>200.73769614053407</c:v>
                </c:pt>
                <c:pt idx="198">
                  <c:v>203.2811191926574</c:v>
                </c:pt>
                <c:pt idx="199">
                  <c:v>199.648943603775</c:v>
                </c:pt>
                <c:pt idx="200">
                  <c:v>202.26370258959315</c:v>
                </c:pt>
                <c:pt idx="201">
                  <c:v>205.57281719072282</c:v>
                </c:pt>
                <c:pt idx="202">
                  <c:v>202.63424308319674</c:v>
                </c:pt>
                <c:pt idx="203">
                  <c:v>195.7461621875033</c:v>
                </c:pt>
                <c:pt idx="204">
                  <c:v>197.0853216102841</c:v>
                </c:pt>
                <c:pt idx="205">
                  <c:v>203.25796927107342</c:v>
                </c:pt>
                <c:pt idx="206">
                  <c:v>197.67686061387889</c:v>
                </c:pt>
                <c:pt idx="207">
                  <c:v>198.91722707068715</c:v>
                </c:pt>
                <c:pt idx="208">
                  <c:v>198.78492911176986</c:v>
                </c:pt>
                <c:pt idx="209">
                  <c:v>200.36253238892493</c:v>
                </c:pt>
                <c:pt idx="210">
                  <c:v>204.80433588788469</c:v>
                </c:pt>
                <c:pt idx="211">
                  <c:v>193.51367870318882</c:v>
                </c:pt>
                <c:pt idx="212">
                  <c:v>198.59430922390953</c:v>
                </c:pt>
                <c:pt idx="213">
                  <c:v>203.32286669113824</c:v>
                </c:pt>
                <c:pt idx="214">
                  <c:v>197.75392697414097</c:v>
                </c:pt>
                <c:pt idx="215">
                  <c:v>207.38760285666513</c:v>
                </c:pt>
                <c:pt idx="216">
                  <c:v>198.26961801847614</c:v>
                </c:pt>
                <c:pt idx="217">
                  <c:v>199.04463136300436</c:v>
                </c:pt>
                <c:pt idx="218">
                  <c:v>201.25119223355017</c:v>
                </c:pt>
                <c:pt idx="219">
                  <c:v>199.04502531051386</c:v>
                </c:pt>
                <c:pt idx="220">
                  <c:v>200.51105618440928</c:v>
                </c:pt>
                <c:pt idx="221">
                  <c:v>201.09834388867864</c:v>
                </c:pt>
                <c:pt idx="222">
                  <c:v>204.41236864836335</c:v>
                </c:pt>
                <c:pt idx="223">
                  <c:v>200.14230852120218</c:v>
                </c:pt>
                <c:pt idx="224">
                  <c:v>204.92021119322231</c:v>
                </c:pt>
                <c:pt idx="225">
                  <c:v>200.07730491294279</c:v>
                </c:pt>
                <c:pt idx="226">
                  <c:v>197.98618212045764</c:v>
                </c:pt>
                <c:pt idx="227">
                  <c:v>200.68062468510325</c:v>
                </c:pt>
                <c:pt idx="228">
                  <c:v>203.50319556968239</c:v>
                </c:pt>
                <c:pt idx="229">
                  <c:v>205.71497764096145</c:v>
                </c:pt>
                <c:pt idx="230">
                  <c:v>200.15936317831901</c:v>
                </c:pt>
                <c:pt idx="231">
                  <c:v>198.84062016050987</c:v>
                </c:pt>
                <c:pt idx="232">
                  <c:v>202.74970122432384</c:v>
                </c:pt>
                <c:pt idx="233">
                  <c:v>197.7323574793752</c:v>
                </c:pt>
                <c:pt idx="234">
                  <c:v>203.10224807587585</c:v>
                </c:pt>
                <c:pt idx="235">
                  <c:v>203.77449870549572</c:v>
                </c:pt>
                <c:pt idx="236">
                  <c:v>205.09944877220656</c:v>
                </c:pt>
                <c:pt idx="237">
                  <c:v>197.5435195248003</c:v>
                </c:pt>
                <c:pt idx="238">
                  <c:v>193.7392868799142</c:v>
                </c:pt>
                <c:pt idx="239">
                  <c:v>204.40663113719773</c:v>
                </c:pt>
                <c:pt idx="240">
                  <c:v>198.06767019970761</c:v>
                </c:pt>
                <c:pt idx="241">
                  <c:v>199.66881836522833</c:v>
                </c:pt>
                <c:pt idx="242">
                  <c:v>198.980166646404</c:v>
                </c:pt>
                <c:pt idx="243">
                  <c:v>195.59843217672062</c:v>
                </c:pt>
                <c:pt idx="244">
                  <c:v>197.30307203502821</c:v>
                </c:pt>
                <c:pt idx="245">
                  <c:v>197.8514240801286</c:v>
                </c:pt>
                <c:pt idx="246">
                  <c:v>197.43163547215161</c:v>
                </c:pt>
                <c:pt idx="247">
                  <c:v>195.11280293266825</c:v>
                </c:pt>
                <c:pt idx="248">
                  <c:v>203.88144542759335</c:v>
                </c:pt>
                <c:pt idx="249">
                  <c:v>203.81278488153521</c:v>
                </c:pt>
                <c:pt idx="250">
                  <c:v>201.37071437130379</c:v>
                </c:pt>
                <c:pt idx="251">
                  <c:v>203.29990879556232</c:v>
                </c:pt>
                <c:pt idx="252">
                  <c:v>205.52243243075591</c:v>
                </c:pt>
                <c:pt idx="253">
                  <c:v>203.97736247175266</c:v>
                </c:pt>
                <c:pt idx="254">
                  <c:v>200.39255174330714</c:v>
                </c:pt>
                <c:pt idx="255">
                  <c:v>198.69759312231622</c:v>
                </c:pt>
                <c:pt idx="256">
                  <c:v>196.67052564512124</c:v>
                </c:pt>
                <c:pt idx="257">
                  <c:v>202.02394561744805</c:v>
                </c:pt>
                <c:pt idx="258">
                  <c:v>199.72519928852316</c:v>
                </c:pt>
                <c:pt idx="259">
                  <c:v>198.46862023592766</c:v>
                </c:pt>
                <c:pt idx="260">
                  <c:v>203.95964126393829</c:v>
                </c:pt>
                <c:pt idx="261">
                  <c:v>205.238887465695</c:v>
                </c:pt>
                <c:pt idx="262">
                  <c:v>201.98233327850198</c:v>
                </c:pt>
                <c:pt idx="263">
                  <c:v>204.20776168200854</c:v>
                </c:pt>
                <c:pt idx="264">
                  <c:v>201.18727938229935</c:v>
                </c:pt>
                <c:pt idx="265">
                  <c:v>198.53940571506132</c:v>
                </c:pt>
                <c:pt idx="266">
                  <c:v>199.07295419084687</c:v>
                </c:pt>
                <c:pt idx="267">
                  <c:v>204.56547698755344</c:v>
                </c:pt>
                <c:pt idx="268">
                  <c:v>200.4399705936039</c:v>
                </c:pt>
                <c:pt idx="269">
                  <c:v>198.58181829810243</c:v>
                </c:pt>
                <c:pt idx="270">
                  <c:v>196.417573355987</c:v>
                </c:pt>
                <c:pt idx="271">
                  <c:v>203.86138241312082</c:v>
                </c:pt>
                <c:pt idx="272">
                  <c:v>195.75385772225283</c:v>
                </c:pt>
                <c:pt idx="273">
                  <c:v>206.24337571621618</c:v>
                </c:pt>
                <c:pt idx="274">
                  <c:v>198.5707084823425</c:v>
                </c:pt>
                <c:pt idx="275">
                  <c:v>198.60650260128426</c:v>
                </c:pt>
                <c:pt idx="276">
                  <c:v>204.26210691239979</c:v>
                </c:pt>
                <c:pt idx="277">
                  <c:v>196.51795750935537</c:v>
                </c:pt>
                <c:pt idx="278">
                  <c:v>207.08797847572202</c:v>
                </c:pt>
                <c:pt idx="279">
                  <c:v>198.04280519716207</c:v>
                </c:pt>
                <c:pt idx="280">
                  <c:v>203.26608726726008</c:v>
                </c:pt>
                <c:pt idx="281">
                  <c:v>201.89678353069542</c:v>
                </c:pt>
                <c:pt idx="282">
                  <c:v>204.7399946160767</c:v>
                </c:pt>
                <c:pt idx="283">
                  <c:v>206.83079046549935</c:v>
                </c:pt>
                <c:pt idx="284">
                  <c:v>195.70582319969373</c:v>
                </c:pt>
                <c:pt idx="285">
                  <c:v>196.23431470099928</c:v>
                </c:pt>
                <c:pt idx="286">
                  <c:v>204.92343673995316</c:v>
                </c:pt>
                <c:pt idx="287">
                  <c:v>194.69658600008361</c:v>
                </c:pt>
                <c:pt idx="288">
                  <c:v>200.04717466146528</c:v>
                </c:pt>
                <c:pt idx="289">
                  <c:v>202.25785480832647</c:v>
                </c:pt>
                <c:pt idx="290">
                  <c:v>201.6176801888237</c:v>
                </c:pt>
                <c:pt idx="291">
                  <c:v>196.35660561453881</c:v>
                </c:pt>
                <c:pt idx="292">
                  <c:v>196.20574012992026</c:v>
                </c:pt>
                <c:pt idx="293">
                  <c:v>196.98162216394991</c:v>
                </c:pt>
                <c:pt idx="294">
                  <c:v>197.92274541964363</c:v>
                </c:pt>
                <c:pt idx="295">
                  <c:v>194.49194890758776</c:v>
                </c:pt>
                <c:pt idx="296">
                  <c:v>203.53755290180075</c:v>
                </c:pt>
                <c:pt idx="297">
                  <c:v>200.080296681498</c:v>
                </c:pt>
                <c:pt idx="298">
                  <c:v>196.18962480867273</c:v>
                </c:pt>
                <c:pt idx="299">
                  <c:v>200.62321763255792</c:v>
                </c:pt>
                <c:pt idx="300">
                  <c:v>196.52220907583265</c:v>
                </c:pt>
                <c:pt idx="301">
                  <c:v>195.88833042524587</c:v>
                </c:pt>
                <c:pt idx="302">
                  <c:v>197.46488074222003</c:v>
                </c:pt>
                <c:pt idx="303">
                  <c:v>193.5259108681455</c:v>
                </c:pt>
                <c:pt idx="304">
                  <c:v>205.21293337514174</c:v>
                </c:pt>
                <c:pt idx="305">
                  <c:v>196.55422781101186</c:v>
                </c:pt>
                <c:pt idx="306">
                  <c:v>197.95336578501764</c:v>
                </c:pt>
                <c:pt idx="307">
                  <c:v>202.38794274908531</c:v>
                </c:pt>
                <c:pt idx="308">
                  <c:v>199.36121147719189</c:v>
                </c:pt>
                <c:pt idx="309">
                  <c:v>199.96860465883853</c:v>
                </c:pt>
                <c:pt idx="310">
                  <c:v>199.88168319197646</c:v>
                </c:pt>
                <c:pt idx="311">
                  <c:v>200.15376189956945</c:v>
                </c:pt>
                <c:pt idx="312">
                  <c:v>200.81640288213131</c:v>
                </c:pt>
                <c:pt idx="313">
                  <c:v>197.64321243029204</c:v>
                </c:pt>
                <c:pt idx="314">
                  <c:v>202.3715881846725</c:v>
                </c:pt>
                <c:pt idx="315">
                  <c:v>195.80807065162182</c:v>
                </c:pt>
                <c:pt idx="316">
                  <c:v>204.64175082448776</c:v>
                </c:pt>
                <c:pt idx="317">
                  <c:v>200.46665841582265</c:v>
                </c:pt>
                <c:pt idx="318">
                  <c:v>203.89795338543783</c:v>
                </c:pt>
                <c:pt idx="319">
                  <c:v>202.77444266723128</c:v>
                </c:pt>
                <c:pt idx="320">
                  <c:v>204.80002016674709</c:v>
                </c:pt>
                <c:pt idx="321">
                  <c:v>197.6491995494757</c:v>
                </c:pt>
                <c:pt idx="322">
                  <c:v>199.42335509325471</c:v>
                </c:pt>
                <c:pt idx="323">
                  <c:v>202.90976354134662</c:v>
                </c:pt>
                <c:pt idx="324">
                  <c:v>198.61639468345976</c:v>
                </c:pt>
                <c:pt idx="325">
                  <c:v>193.61939369079644</c:v>
                </c:pt>
                <c:pt idx="326">
                  <c:v>198.18404191992539</c:v>
                </c:pt>
                <c:pt idx="327">
                  <c:v>198.2548038986437</c:v>
                </c:pt>
                <c:pt idx="328">
                  <c:v>200.50757215484998</c:v>
                </c:pt>
                <c:pt idx="329">
                  <c:v>199.87344391838465</c:v>
                </c:pt>
                <c:pt idx="330">
                  <c:v>197.80894268802203</c:v>
                </c:pt>
                <c:pt idx="331">
                  <c:v>200.6230903302511</c:v>
                </c:pt>
                <c:pt idx="332">
                  <c:v>199.01282026176327</c:v>
                </c:pt>
                <c:pt idx="333">
                  <c:v>200.82947933368214</c:v>
                </c:pt>
                <c:pt idx="334">
                  <c:v>195.82238132124905</c:v>
                </c:pt>
                <c:pt idx="335">
                  <c:v>201.31378538921612</c:v>
                </c:pt>
                <c:pt idx="336">
                  <c:v>197.6590064729055</c:v>
                </c:pt>
                <c:pt idx="337">
                  <c:v>201.79574919064979</c:v>
                </c:pt>
                <c:pt idx="338">
                  <c:v>195.37968009620459</c:v>
                </c:pt>
                <c:pt idx="339">
                  <c:v>202.07424118871617</c:v>
                </c:pt>
                <c:pt idx="340">
                  <c:v>199.60491098568949</c:v>
                </c:pt>
                <c:pt idx="341">
                  <c:v>193.76590656043106</c:v>
                </c:pt>
                <c:pt idx="342">
                  <c:v>196.72378411615992</c:v>
                </c:pt>
                <c:pt idx="343">
                  <c:v>201.96611859387818</c:v>
                </c:pt>
                <c:pt idx="344">
                  <c:v>201.49508140436004</c:v>
                </c:pt>
                <c:pt idx="345">
                  <c:v>202.87498990352009</c:v>
                </c:pt>
                <c:pt idx="346">
                  <c:v>201.05873056433452</c:v>
                </c:pt>
                <c:pt idx="347">
                  <c:v>199.43391833146376</c:v>
                </c:pt>
                <c:pt idx="348">
                  <c:v>204.02460908056469</c:v>
                </c:pt>
                <c:pt idx="349">
                  <c:v>204.17695164663519</c:v>
                </c:pt>
                <c:pt idx="350">
                  <c:v>195.73828087821761</c:v>
                </c:pt>
                <c:pt idx="351">
                  <c:v>199.2302412817503</c:v>
                </c:pt>
                <c:pt idx="352">
                  <c:v>202.56108144324369</c:v>
                </c:pt>
                <c:pt idx="353">
                  <c:v>195.96847001294398</c:v>
                </c:pt>
                <c:pt idx="354">
                  <c:v>195.48744854604661</c:v>
                </c:pt>
                <c:pt idx="355">
                  <c:v>196.23038454106995</c:v>
                </c:pt>
                <c:pt idx="356">
                  <c:v>195.72162880568104</c:v>
                </c:pt>
                <c:pt idx="357">
                  <c:v>204.05461147934412</c:v>
                </c:pt>
                <c:pt idx="358">
                  <c:v>202.68365493364308</c:v>
                </c:pt>
                <c:pt idx="359">
                  <c:v>195.10956540022704</c:v>
                </c:pt>
                <c:pt idx="360">
                  <c:v>198.71322222309692</c:v>
                </c:pt>
                <c:pt idx="361">
                  <c:v>199.86942255844008</c:v>
                </c:pt>
                <c:pt idx="362">
                  <c:v>202.29024993328727</c:v>
                </c:pt>
                <c:pt idx="363">
                  <c:v>190.7868126671772</c:v>
                </c:pt>
                <c:pt idx="364">
                  <c:v>198.08174255005056</c:v>
                </c:pt>
                <c:pt idx="365">
                  <c:v>199.48344018331434</c:v>
                </c:pt>
                <c:pt idx="366">
                  <c:v>196.82963196737748</c:v>
                </c:pt>
                <c:pt idx="367">
                  <c:v>202.30205400410256</c:v>
                </c:pt>
                <c:pt idx="368">
                  <c:v>196.26448191947583</c:v>
                </c:pt>
                <c:pt idx="369">
                  <c:v>197.03839357043807</c:v>
                </c:pt>
                <c:pt idx="370">
                  <c:v>200.03302390453049</c:v>
                </c:pt>
                <c:pt idx="371">
                  <c:v>198.15457534352566</c:v>
                </c:pt>
                <c:pt idx="372">
                  <c:v>201.09111835185499</c:v>
                </c:pt>
                <c:pt idx="373">
                  <c:v>195.57438239071925</c:v>
                </c:pt>
                <c:pt idx="374">
                  <c:v>209.12765329561154</c:v>
                </c:pt>
                <c:pt idx="375">
                  <c:v>201.25814469765453</c:v>
                </c:pt>
                <c:pt idx="376">
                  <c:v>198.59917721756824</c:v>
                </c:pt>
                <c:pt idx="377">
                  <c:v>201.3895853556233</c:v>
                </c:pt>
                <c:pt idx="378">
                  <c:v>200.94706224974678</c:v>
                </c:pt>
                <c:pt idx="379">
                  <c:v>202.15890057283178</c:v>
                </c:pt>
                <c:pt idx="380">
                  <c:v>198.35844380422591</c:v>
                </c:pt>
                <c:pt idx="381">
                  <c:v>200.23254286608278</c:v>
                </c:pt>
                <c:pt idx="382">
                  <c:v>202.0581260685949</c:v>
                </c:pt>
                <c:pt idx="383">
                  <c:v>198.95805112849621</c:v>
                </c:pt>
                <c:pt idx="384">
                  <c:v>199.22676868798195</c:v>
                </c:pt>
                <c:pt idx="385">
                  <c:v>201.1413987507411</c:v>
                </c:pt>
                <c:pt idx="386">
                  <c:v>197.70208068878364</c:v>
                </c:pt>
                <c:pt idx="387">
                  <c:v>199.1933122986573</c:v>
                </c:pt>
                <c:pt idx="388">
                  <c:v>203.06365824319894</c:v>
                </c:pt>
                <c:pt idx="389">
                  <c:v>202.27478121109425</c:v>
                </c:pt>
                <c:pt idx="390">
                  <c:v>202.77046498205041</c:v>
                </c:pt>
                <c:pt idx="391">
                  <c:v>199.50108681883341</c:v>
                </c:pt>
                <c:pt idx="392">
                  <c:v>201.16359152806581</c:v>
                </c:pt>
                <c:pt idx="393">
                  <c:v>200.58589306998167</c:v>
                </c:pt>
                <c:pt idx="394">
                  <c:v>199.08380179023007</c:v>
                </c:pt>
                <c:pt idx="395">
                  <c:v>199.99180949526166</c:v>
                </c:pt>
                <c:pt idx="396">
                  <c:v>196.42968759456704</c:v>
                </c:pt>
                <c:pt idx="397">
                  <c:v>207.81722996160065</c:v>
                </c:pt>
                <c:pt idx="398">
                  <c:v>197.68085477122045</c:v>
                </c:pt>
                <c:pt idx="399">
                  <c:v>200.84254884138977</c:v>
                </c:pt>
                <c:pt idx="400">
                  <c:v>199.62668987602467</c:v>
                </c:pt>
                <c:pt idx="401">
                  <c:v>196.88178732480191</c:v>
                </c:pt>
                <c:pt idx="402">
                  <c:v>200.10000784998337</c:v>
                </c:pt>
                <c:pt idx="403">
                  <c:v>203.14093209178409</c:v>
                </c:pt>
                <c:pt idx="404">
                  <c:v>199.12109626412521</c:v>
                </c:pt>
                <c:pt idx="405">
                  <c:v>198.46318673733768</c:v>
                </c:pt>
                <c:pt idx="406">
                  <c:v>196.87606204206901</c:v>
                </c:pt>
                <c:pt idx="407">
                  <c:v>198.1570459471728</c:v>
                </c:pt>
                <c:pt idx="408">
                  <c:v>196.68796566136209</c:v>
                </c:pt>
                <c:pt idx="409">
                  <c:v>202.14846857986143</c:v>
                </c:pt>
                <c:pt idx="410">
                  <c:v>191.50285922454378</c:v>
                </c:pt>
                <c:pt idx="411">
                  <c:v>202.77330857228955</c:v>
                </c:pt>
                <c:pt idx="412">
                  <c:v>211.68121685048069</c:v>
                </c:pt>
                <c:pt idx="413">
                  <c:v>190.37879087543155</c:v>
                </c:pt>
                <c:pt idx="414">
                  <c:v>198.78246241390346</c:v>
                </c:pt>
                <c:pt idx="415">
                  <c:v>198.42960783895546</c:v>
                </c:pt>
                <c:pt idx="416">
                  <c:v>203.59990969821999</c:v>
                </c:pt>
                <c:pt idx="417">
                  <c:v>199.61979242051885</c:v>
                </c:pt>
                <c:pt idx="418">
                  <c:v>201.73031092048058</c:v>
                </c:pt>
                <c:pt idx="419">
                  <c:v>201.74017180064547</c:v>
                </c:pt>
                <c:pt idx="420">
                  <c:v>198.47425601130388</c:v>
                </c:pt>
                <c:pt idx="421">
                  <c:v>196.06365138472313</c:v>
                </c:pt>
                <c:pt idx="422">
                  <c:v>194.06386689044032</c:v>
                </c:pt>
                <c:pt idx="423">
                  <c:v>202.95912726167484</c:v>
                </c:pt>
                <c:pt idx="424">
                  <c:v>200.41972575865552</c:v>
                </c:pt>
                <c:pt idx="425">
                  <c:v>200.91211863952833</c:v>
                </c:pt>
                <c:pt idx="426">
                  <c:v>199.8502056440723</c:v>
                </c:pt>
                <c:pt idx="427">
                  <c:v>207.54712561251353</c:v>
                </c:pt>
                <c:pt idx="428">
                  <c:v>197.98829255376194</c:v>
                </c:pt>
                <c:pt idx="429">
                  <c:v>197.35699295977838</c:v>
                </c:pt>
                <c:pt idx="430">
                  <c:v>196.06082075933506</c:v>
                </c:pt>
                <c:pt idx="431">
                  <c:v>199.76246718435681</c:v>
                </c:pt>
                <c:pt idx="432">
                  <c:v>195.02534493012504</c:v>
                </c:pt>
                <c:pt idx="433">
                  <c:v>194.82212750876468</c:v>
                </c:pt>
                <c:pt idx="434">
                  <c:v>199.90804523946633</c:v>
                </c:pt>
                <c:pt idx="435">
                  <c:v>198.00928614408804</c:v>
                </c:pt>
                <c:pt idx="436">
                  <c:v>196.82976353030114</c:v>
                </c:pt>
                <c:pt idx="437">
                  <c:v>201.25177484554777</c:v>
                </c:pt>
                <c:pt idx="438">
                  <c:v>204.59114676315787</c:v>
                </c:pt>
                <c:pt idx="439">
                  <c:v>192.30727334040918</c:v>
                </c:pt>
                <c:pt idx="440">
                  <c:v>197.83721757838245</c:v>
                </c:pt>
                <c:pt idx="441">
                  <c:v>201.36322388287061</c:v>
                </c:pt>
                <c:pt idx="442">
                  <c:v>197.39653037416875</c:v>
                </c:pt>
                <c:pt idx="443">
                  <c:v>198.11211358770424</c:v>
                </c:pt>
                <c:pt idx="444">
                  <c:v>199.41109317768874</c:v>
                </c:pt>
                <c:pt idx="445">
                  <c:v>199.24436595714863</c:v>
                </c:pt>
                <c:pt idx="446">
                  <c:v>203.63179242417303</c:v>
                </c:pt>
                <c:pt idx="447">
                  <c:v>201.56821603981206</c:v>
                </c:pt>
                <c:pt idx="448">
                  <c:v>194.16596003964446</c:v>
                </c:pt>
                <c:pt idx="449">
                  <c:v>194.26964222883254</c:v>
                </c:pt>
                <c:pt idx="450">
                  <c:v>196.25150345431976</c:v>
                </c:pt>
                <c:pt idx="451">
                  <c:v>203.24380445559785</c:v>
                </c:pt>
                <c:pt idx="452">
                  <c:v>198.26871430485903</c:v>
                </c:pt>
                <c:pt idx="453">
                  <c:v>199.89746561696379</c:v>
                </c:pt>
                <c:pt idx="454">
                  <c:v>197.02045323475167</c:v>
                </c:pt>
                <c:pt idx="455">
                  <c:v>207.24234918923835</c:v>
                </c:pt>
                <c:pt idx="456">
                  <c:v>201.83656053220039</c:v>
                </c:pt>
                <c:pt idx="457">
                  <c:v>202.155033370773</c:v>
                </c:pt>
                <c:pt idx="458">
                  <c:v>201.33613723651268</c:v>
                </c:pt>
                <c:pt idx="459">
                  <c:v>200.69113291742161</c:v>
                </c:pt>
                <c:pt idx="460">
                  <c:v>199.72107523808378</c:v>
                </c:pt>
                <c:pt idx="461">
                  <c:v>202.08563615338537</c:v>
                </c:pt>
                <c:pt idx="462">
                  <c:v>196.6927273755262</c:v>
                </c:pt>
                <c:pt idx="463">
                  <c:v>195.55430110838989</c:v>
                </c:pt>
                <c:pt idx="464">
                  <c:v>193.7308152499435</c:v>
                </c:pt>
                <c:pt idx="465">
                  <c:v>196.51471116783151</c:v>
                </c:pt>
                <c:pt idx="466">
                  <c:v>204.16391497908057</c:v>
                </c:pt>
                <c:pt idx="467">
                  <c:v>201.41740372804077</c:v>
                </c:pt>
                <c:pt idx="468">
                  <c:v>195.89715663143491</c:v>
                </c:pt>
                <c:pt idx="469">
                  <c:v>204.60426890553174</c:v>
                </c:pt>
                <c:pt idx="470">
                  <c:v>202.63354267691622</c:v>
                </c:pt>
                <c:pt idx="471">
                  <c:v>197.82624629718617</c:v>
                </c:pt>
                <c:pt idx="472">
                  <c:v>200.00332273587199</c:v>
                </c:pt>
                <c:pt idx="473">
                  <c:v>201.21092555836159</c:v>
                </c:pt>
                <c:pt idx="474">
                  <c:v>199.54791503104724</c:v>
                </c:pt>
                <c:pt idx="475">
                  <c:v>201.06518483231358</c:v>
                </c:pt>
                <c:pt idx="476">
                  <c:v>193.32459363748836</c:v>
                </c:pt>
                <c:pt idx="477">
                  <c:v>204.89036292868903</c:v>
                </c:pt>
                <c:pt idx="478">
                  <c:v>199.33297488974046</c:v>
                </c:pt>
                <c:pt idx="479">
                  <c:v>194.55057087135961</c:v>
                </c:pt>
                <c:pt idx="480">
                  <c:v>200.74643731045876</c:v>
                </c:pt>
                <c:pt idx="481">
                  <c:v>200.68596017385596</c:v>
                </c:pt>
                <c:pt idx="482">
                  <c:v>196.78677916723038</c:v>
                </c:pt>
                <c:pt idx="483">
                  <c:v>202.92451236209374</c:v>
                </c:pt>
                <c:pt idx="484">
                  <c:v>194.38506636030263</c:v>
                </c:pt>
                <c:pt idx="485">
                  <c:v>197.01408268848056</c:v>
                </c:pt>
                <c:pt idx="486">
                  <c:v>190.89981556852646</c:v>
                </c:pt>
                <c:pt idx="487">
                  <c:v>203.47586339989508</c:v>
                </c:pt>
                <c:pt idx="488">
                  <c:v>207.30044733279351</c:v>
                </c:pt>
                <c:pt idx="489">
                  <c:v>199.76150464666941</c:v>
                </c:pt>
                <c:pt idx="490">
                  <c:v>195.82440430342547</c:v>
                </c:pt>
                <c:pt idx="491">
                  <c:v>201.41678596708897</c:v>
                </c:pt>
                <c:pt idx="492">
                  <c:v>195.99849770460295</c:v>
                </c:pt>
                <c:pt idx="493">
                  <c:v>198.34533774284057</c:v>
                </c:pt>
                <c:pt idx="494">
                  <c:v>200.71188718946442</c:v>
                </c:pt>
                <c:pt idx="495">
                  <c:v>195.08484724667468</c:v>
                </c:pt>
                <c:pt idx="496">
                  <c:v>188.17794119300538</c:v>
                </c:pt>
                <c:pt idx="497">
                  <c:v>196.96995642658416</c:v>
                </c:pt>
                <c:pt idx="498">
                  <c:v>195.74258964809286</c:v>
                </c:pt>
                <c:pt idx="499">
                  <c:v>202.84599067323146</c:v>
                </c:pt>
                <c:pt idx="500">
                  <c:v>204.82588592789946</c:v>
                </c:pt>
                <c:pt idx="501">
                  <c:v>200.29406840233395</c:v>
                </c:pt>
                <c:pt idx="502">
                  <c:v>197.50448695042954</c:v>
                </c:pt>
                <c:pt idx="503">
                  <c:v>201.24718905895801</c:v>
                </c:pt>
                <c:pt idx="504">
                  <c:v>200.42517899517787</c:v>
                </c:pt>
                <c:pt idx="505">
                  <c:v>199.54214245049559</c:v>
                </c:pt>
                <c:pt idx="506">
                  <c:v>200.43821481277334</c:v>
                </c:pt>
                <c:pt idx="507">
                  <c:v>205.03377348714065</c:v>
                </c:pt>
                <c:pt idx="508">
                  <c:v>195.56822653547525</c:v>
                </c:pt>
                <c:pt idx="509">
                  <c:v>194.53470413936043</c:v>
                </c:pt>
                <c:pt idx="510">
                  <c:v>199.8993621621172</c:v>
                </c:pt>
                <c:pt idx="511">
                  <c:v>196.52777219247858</c:v>
                </c:pt>
                <c:pt idx="512">
                  <c:v>198.98138673785652</c:v>
                </c:pt>
                <c:pt idx="513">
                  <c:v>199.3693090703039</c:v>
                </c:pt>
                <c:pt idx="514">
                  <c:v>197.32216893614998</c:v>
                </c:pt>
                <c:pt idx="515">
                  <c:v>199.13006622662223</c:v>
                </c:pt>
                <c:pt idx="516">
                  <c:v>197.21643877127616</c:v>
                </c:pt>
                <c:pt idx="517">
                  <c:v>201.30943044238415</c:v>
                </c:pt>
                <c:pt idx="518">
                  <c:v>194.93425987292326</c:v>
                </c:pt>
                <c:pt idx="519">
                  <c:v>194.94906589213446</c:v>
                </c:pt>
                <c:pt idx="520">
                  <c:v>200.72534687132344</c:v>
                </c:pt>
                <c:pt idx="521">
                  <c:v>194.84204721215329</c:v>
                </c:pt>
                <c:pt idx="522">
                  <c:v>196.55775759471845</c:v>
                </c:pt>
                <c:pt idx="523">
                  <c:v>205.97109370841662</c:v>
                </c:pt>
                <c:pt idx="524">
                  <c:v>208.55134231512577</c:v>
                </c:pt>
                <c:pt idx="525">
                  <c:v>200.0200182998033</c:v>
                </c:pt>
                <c:pt idx="526">
                  <c:v>193.56282498280831</c:v>
                </c:pt>
                <c:pt idx="527">
                  <c:v>208.38235308942791</c:v>
                </c:pt>
                <c:pt idx="528">
                  <c:v>199.03204497934621</c:v>
                </c:pt>
                <c:pt idx="529">
                  <c:v>197.43689317110025</c:v>
                </c:pt>
                <c:pt idx="530">
                  <c:v>200.15269166855566</c:v>
                </c:pt>
                <c:pt idx="531">
                  <c:v>207.31390786013546</c:v>
                </c:pt>
                <c:pt idx="532">
                  <c:v>194.2779733196904</c:v>
                </c:pt>
                <c:pt idx="533">
                  <c:v>202.58095839986564</c:v>
                </c:pt>
                <c:pt idx="534">
                  <c:v>197.26834876741867</c:v>
                </c:pt>
                <c:pt idx="535">
                  <c:v>199.95593788314088</c:v>
                </c:pt>
                <c:pt idx="536">
                  <c:v>190.7922419848596</c:v>
                </c:pt>
                <c:pt idx="537">
                  <c:v>200.53869814676045</c:v>
                </c:pt>
                <c:pt idx="538">
                  <c:v>201.84028108060127</c:v>
                </c:pt>
                <c:pt idx="539">
                  <c:v>194.48623361270057</c:v>
                </c:pt>
                <c:pt idx="540">
                  <c:v>211.23838275299519</c:v>
                </c:pt>
                <c:pt idx="541">
                  <c:v>199.11485549534288</c:v>
                </c:pt>
                <c:pt idx="542">
                  <c:v>205.03825425760169</c:v>
                </c:pt>
                <c:pt idx="543">
                  <c:v>193.67099262546631</c:v>
                </c:pt>
                <c:pt idx="544">
                  <c:v>196.3053983551311</c:v>
                </c:pt>
                <c:pt idx="545">
                  <c:v>198.4599323354513</c:v>
                </c:pt>
                <c:pt idx="546">
                  <c:v>199.30539901959139</c:v>
                </c:pt>
                <c:pt idx="547">
                  <c:v>202.88848665619415</c:v>
                </c:pt>
                <c:pt idx="548">
                  <c:v>196.50474815364754</c:v>
                </c:pt>
                <c:pt idx="549">
                  <c:v>208.90403567955011</c:v>
                </c:pt>
                <c:pt idx="550">
                  <c:v>205.20887387857789</c:v>
                </c:pt>
                <c:pt idx="551">
                  <c:v>198.04556015680686</c:v>
                </c:pt>
                <c:pt idx="552">
                  <c:v>195.26262713835402</c:v>
                </c:pt>
                <c:pt idx="553">
                  <c:v>204.59271307490218</c:v>
                </c:pt>
                <c:pt idx="554">
                  <c:v>206.67338341877391</c:v>
                </c:pt>
                <c:pt idx="555">
                  <c:v>200.55360191497061</c:v>
                </c:pt>
                <c:pt idx="556">
                  <c:v>200.67259500500424</c:v>
                </c:pt>
                <c:pt idx="557">
                  <c:v>197.73172484855911</c:v>
                </c:pt>
                <c:pt idx="558">
                  <c:v>198.13177589970715</c:v>
                </c:pt>
                <c:pt idx="559">
                  <c:v>208.45938505624122</c:v>
                </c:pt>
                <c:pt idx="560">
                  <c:v>197.01246167211701</c:v>
                </c:pt>
                <c:pt idx="561">
                  <c:v>202.88917643264031</c:v>
                </c:pt>
                <c:pt idx="562">
                  <c:v>198.35089063683719</c:v>
                </c:pt>
                <c:pt idx="563">
                  <c:v>198.31192313727021</c:v>
                </c:pt>
                <c:pt idx="564">
                  <c:v>207.31341419431809</c:v>
                </c:pt>
                <c:pt idx="565">
                  <c:v>197.53836963000296</c:v>
                </c:pt>
                <c:pt idx="566">
                  <c:v>201.92645904035777</c:v>
                </c:pt>
                <c:pt idx="567">
                  <c:v>195.22957124569012</c:v>
                </c:pt>
                <c:pt idx="568">
                  <c:v>199.90146517589244</c:v>
                </c:pt>
                <c:pt idx="569">
                  <c:v>195.58288231177602</c:v>
                </c:pt>
                <c:pt idx="570">
                  <c:v>200.25854366661216</c:v>
                </c:pt>
                <c:pt idx="571">
                  <c:v>202.49075915306202</c:v>
                </c:pt>
                <c:pt idx="572">
                  <c:v>192.83808506339395</c:v>
                </c:pt>
                <c:pt idx="573">
                  <c:v>204.39429539415627</c:v>
                </c:pt>
                <c:pt idx="574">
                  <c:v>193.57710487349647</c:v>
                </c:pt>
                <c:pt idx="575">
                  <c:v>200.63765485949619</c:v>
                </c:pt>
                <c:pt idx="576">
                  <c:v>198.00942676118328</c:v>
                </c:pt>
                <c:pt idx="577">
                  <c:v>198.15417237659599</c:v>
                </c:pt>
                <c:pt idx="578">
                  <c:v>196.5656647653897</c:v>
                </c:pt>
                <c:pt idx="579">
                  <c:v>202.36687201975525</c:v>
                </c:pt>
                <c:pt idx="580">
                  <c:v>201.08750240197861</c:v>
                </c:pt>
                <c:pt idx="581">
                  <c:v>199.26463962319048</c:v>
                </c:pt>
                <c:pt idx="582">
                  <c:v>200.86016804959363</c:v>
                </c:pt>
                <c:pt idx="583">
                  <c:v>196.51513415243318</c:v>
                </c:pt>
                <c:pt idx="584">
                  <c:v>201.6242636705604</c:v>
                </c:pt>
                <c:pt idx="585">
                  <c:v>202.41634620077431</c:v>
                </c:pt>
                <c:pt idx="586">
                  <c:v>191.88503589403877</c:v>
                </c:pt>
                <c:pt idx="587">
                  <c:v>201.76776371179039</c:v>
                </c:pt>
                <c:pt idx="588">
                  <c:v>198.35839118146072</c:v>
                </c:pt>
                <c:pt idx="589">
                  <c:v>198.33538572620756</c:v>
                </c:pt>
                <c:pt idx="590">
                  <c:v>206.94703164312924</c:v>
                </c:pt>
                <c:pt idx="591">
                  <c:v>202.43635386810269</c:v>
                </c:pt>
                <c:pt idx="592">
                  <c:v>203.6639983932142</c:v>
                </c:pt>
                <c:pt idx="593">
                  <c:v>195.09584940762105</c:v>
                </c:pt>
                <c:pt idx="594">
                  <c:v>203.17678537997057</c:v>
                </c:pt>
                <c:pt idx="595">
                  <c:v>203.18405423728856</c:v>
                </c:pt>
                <c:pt idx="596">
                  <c:v>201.99576808187109</c:v>
                </c:pt>
                <c:pt idx="597">
                  <c:v>203.98619060861176</c:v>
                </c:pt>
                <c:pt idx="598">
                  <c:v>201.48162543057697</c:v>
                </c:pt>
                <c:pt idx="599">
                  <c:v>202.21997718692725</c:v>
                </c:pt>
                <c:pt idx="600">
                  <c:v>204.71931863023653</c:v>
                </c:pt>
                <c:pt idx="601">
                  <c:v>201.43925504568077</c:v>
                </c:pt>
                <c:pt idx="602">
                  <c:v>195.21508819568993</c:v>
                </c:pt>
                <c:pt idx="603">
                  <c:v>194.3018489240113</c:v>
                </c:pt>
                <c:pt idx="604">
                  <c:v>202.861269295608</c:v>
                </c:pt>
                <c:pt idx="605">
                  <c:v>190.15562684974279</c:v>
                </c:pt>
                <c:pt idx="606">
                  <c:v>197.25745518758598</c:v>
                </c:pt>
                <c:pt idx="607">
                  <c:v>199.73540750097092</c:v>
                </c:pt>
                <c:pt idx="608">
                  <c:v>197.07989945453636</c:v>
                </c:pt>
                <c:pt idx="609">
                  <c:v>198.82367187879902</c:v>
                </c:pt>
                <c:pt idx="610">
                  <c:v>204.59769286220558</c:v>
                </c:pt>
                <c:pt idx="611">
                  <c:v>201.44862996801348</c:v>
                </c:pt>
                <c:pt idx="612">
                  <c:v>201.38922924627616</c:v>
                </c:pt>
                <c:pt idx="613">
                  <c:v>201.81910565382185</c:v>
                </c:pt>
                <c:pt idx="614">
                  <c:v>201.88530503972302</c:v>
                </c:pt>
                <c:pt idx="615">
                  <c:v>204.582207051691</c:v>
                </c:pt>
                <c:pt idx="616">
                  <c:v>207.47889827631025</c:v>
                </c:pt>
                <c:pt idx="617">
                  <c:v>196.54594010912211</c:v>
                </c:pt>
                <c:pt idx="618">
                  <c:v>203.06894410906278</c:v>
                </c:pt>
                <c:pt idx="619">
                  <c:v>206.58395138028263</c:v>
                </c:pt>
                <c:pt idx="620">
                  <c:v>198.46564345009853</c:v>
                </c:pt>
                <c:pt idx="621">
                  <c:v>195.54852177006723</c:v>
                </c:pt>
                <c:pt idx="622">
                  <c:v>198.65567641993869</c:v>
                </c:pt>
                <c:pt idx="623">
                  <c:v>198.9002714446853</c:v>
                </c:pt>
                <c:pt idx="624">
                  <c:v>205.64819623194293</c:v>
                </c:pt>
                <c:pt idx="625">
                  <c:v>198.1353724933812</c:v>
                </c:pt>
                <c:pt idx="626">
                  <c:v>197.51305726773467</c:v>
                </c:pt>
                <c:pt idx="627">
                  <c:v>202.51310603918324</c:v>
                </c:pt>
                <c:pt idx="628">
                  <c:v>202.69950405667399</c:v>
                </c:pt>
                <c:pt idx="629">
                  <c:v>200.09647383016369</c:v>
                </c:pt>
                <c:pt idx="630">
                  <c:v>205.4726180980139</c:v>
                </c:pt>
                <c:pt idx="631">
                  <c:v>194.07192230730385</c:v>
                </c:pt>
                <c:pt idx="632">
                  <c:v>203.37389180613451</c:v>
                </c:pt>
                <c:pt idx="633">
                  <c:v>206.29947137660321</c:v>
                </c:pt>
                <c:pt idx="634">
                  <c:v>192.10698454649818</c:v>
                </c:pt>
                <c:pt idx="635">
                  <c:v>196.02499640443619</c:v>
                </c:pt>
                <c:pt idx="636">
                  <c:v>198.96824960854659</c:v>
                </c:pt>
                <c:pt idx="637">
                  <c:v>194.56820351463958</c:v>
                </c:pt>
                <c:pt idx="638">
                  <c:v>196.29840665294142</c:v>
                </c:pt>
                <c:pt idx="639">
                  <c:v>202.18930079793304</c:v>
                </c:pt>
                <c:pt idx="640">
                  <c:v>205.77025328297495</c:v>
                </c:pt>
                <c:pt idx="641">
                  <c:v>193.35950802688504</c:v>
                </c:pt>
                <c:pt idx="642">
                  <c:v>203.54109302162249</c:v>
                </c:pt>
                <c:pt idx="643">
                  <c:v>201.00994232731247</c:v>
                </c:pt>
                <c:pt idx="644">
                  <c:v>203.02733083024816</c:v>
                </c:pt>
                <c:pt idx="645">
                  <c:v>197.31918044293272</c:v>
                </c:pt>
                <c:pt idx="646">
                  <c:v>196.03598659123236</c:v>
                </c:pt>
                <c:pt idx="647">
                  <c:v>194.53308077725708</c:v>
                </c:pt>
                <c:pt idx="648">
                  <c:v>200.44326759608859</c:v>
                </c:pt>
                <c:pt idx="649">
                  <c:v>205.69332273636039</c:v>
                </c:pt>
                <c:pt idx="650">
                  <c:v>205.12677057677791</c:v>
                </c:pt>
                <c:pt idx="651">
                  <c:v>204.9963200534167</c:v>
                </c:pt>
                <c:pt idx="652">
                  <c:v>204.28640319176557</c:v>
                </c:pt>
                <c:pt idx="653">
                  <c:v>205.03306892968948</c:v>
                </c:pt>
                <c:pt idx="654">
                  <c:v>197.21797704826756</c:v>
                </c:pt>
                <c:pt idx="655">
                  <c:v>201.13739930087579</c:v>
                </c:pt>
                <c:pt idx="656">
                  <c:v>195.03846914236564</c:v>
                </c:pt>
                <c:pt idx="657">
                  <c:v>200.77433747010249</c:v>
                </c:pt>
                <c:pt idx="658">
                  <c:v>198.50993475174349</c:v>
                </c:pt>
                <c:pt idx="659">
                  <c:v>195.52854474842496</c:v>
                </c:pt>
                <c:pt idx="660">
                  <c:v>194.31891371580835</c:v>
                </c:pt>
                <c:pt idx="661">
                  <c:v>192.8966545058183</c:v>
                </c:pt>
                <c:pt idx="662">
                  <c:v>202.9547704199347</c:v>
                </c:pt>
                <c:pt idx="663">
                  <c:v>204.27987241376985</c:v>
                </c:pt>
                <c:pt idx="664">
                  <c:v>197.16617295092462</c:v>
                </c:pt>
                <c:pt idx="665">
                  <c:v>197.40687528275629</c:v>
                </c:pt>
                <c:pt idx="666">
                  <c:v>202.39220336828802</c:v>
                </c:pt>
                <c:pt idx="667">
                  <c:v>204.56678392460466</c:v>
                </c:pt>
                <c:pt idx="668">
                  <c:v>201.57577163833074</c:v>
                </c:pt>
                <c:pt idx="669">
                  <c:v>201.76779296718129</c:v>
                </c:pt>
                <c:pt idx="670">
                  <c:v>201.92686366827482</c:v>
                </c:pt>
                <c:pt idx="671">
                  <c:v>201.56791156055633</c:v>
                </c:pt>
                <c:pt idx="672">
                  <c:v>202.38571292355164</c:v>
                </c:pt>
                <c:pt idx="673">
                  <c:v>194.10711479279047</c:v>
                </c:pt>
                <c:pt idx="674">
                  <c:v>201.17975249000907</c:v>
                </c:pt>
                <c:pt idx="675">
                  <c:v>199.18579507675469</c:v>
                </c:pt>
                <c:pt idx="676">
                  <c:v>199.78768595676647</c:v>
                </c:pt>
                <c:pt idx="677">
                  <c:v>199.97117918776462</c:v>
                </c:pt>
                <c:pt idx="678">
                  <c:v>195.1369055606244</c:v>
                </c:pt>
                <c:pt idx="679">
                  <c:v>198.0715376164062</c:v>
                </c:pt>
                <c:pt idx="680">
                  <c:v>197.70649386057732</c:v>
                </c:pt>
                <c:pt idx="681">
                  <c:v>198.27584133974216</c:v>
                </c:pt>
                <c:pt idx="682">
                  <c:v>197.0085664349034</c:v>
                </c:pt>
                <c:pt idx="683">
                  <c:v>202.29321095012742</c:v>
                </c:pt>
                <c:pt idx="684">
                  <c:v>204.46148709898904</c:v>
                </c:pt>
                <c:pt idx="685">
                  <c:v>199.23530339891664</c:v>
                </c:pt>
                <c:pt idx="686">
                  <c:v>199.04921314532533</c:v>
                </c:pt>
                <c:pt idx="687">
                  <c:v>203.31862738959759</c:v>
                </c:pt>
                <c:pt idx="688">
                  <c:v>200.0006664530394</c:v>
                </c:pt>
                <c:pt idx="689">
                  <c:v>203.74454452208431</c:v>
                </c:pt>
                <c:pt idx="690">
                  <c:v>198.07384156983332</c:v>
                </c:pt>
                <c:pt idx="691">
                  <c:v>200.86238985867234</c:v>
                </c:pt>
                <c:pt idx="692">
                  <c:v>202.10131023538852</c:v>
                </c:pt>
                <c:pt idx="693">
                  <c:v>201.19313971166838</c:v>
                </c:pt>
                <c:pt idx="694">
                  <c:v>195.44285954275492</c:v>
                </c:pt>
                <c:pt idx="695">
                  <c:v>196.00874243604437</c:v>
                </c:pt>
                <c:pt idx="696">
                  <c:v>201.7206680218473</c:v>
                </c:pt>
                <c:pt idx="697">
                  <c:v>200.5697997608153</c:v>
                </c:pt>
                <c:pt idx="698">
                  <c:v>195.84262490156146</c:v>
                </c:pt>
                <c:pt idx="699">
                  <c:v>204.37382978581192</c:v>
                </c:pt>
                <c:pt idx="700">
                  <c:v>195.61674100572014</c:v>
                </c:pt>
                <c:pt idx="701">
                  <c:v>200.48351209740679</c:v>
                </c:pt>
                <c:pt idx="702">
                  <c:v>200.75459280194605</c:v>
                </c:pt>
                <c:pt idx="703">
                  <c:v>196.53726541635137</c:v>
                </c:pt>
                <c:pt idx="704">
                  <c:v>196.19588716142445</c:v>
                </c:pt>
                <c:pt idx="705">
                  <c:v>199.99497245598465</c:v>
                </c:pt>
                <c:pt idx="706">
                  <c:v>203.93044032688417</c:v>
                </c:pt>
                <c:pt idx="707">
                  <c:v>201.83325483679565</c:v>
                </c:pt>
                <c:pt idx="708">
                  <c:v>208.02172913941297</c:v>
                </c:pt>
                <c:pt idx="709">
                  <c:v>204.85941689567105</c:v>
                </c:pt>
                <c:pt idx="710">
                  <c:v>202.27880849478527</c:v>
                </c:pt>
                <c:pt idx="711">
                  <c:v>200.47934048506653</c:v>
                </c:pt>
                <c:pt idx="712">
                  <c:v>199.47045419685392</c:v>
                </c:pt>
                <c:pt idx="713">
                  <c:v>197.20001242084868</c:v>
                </c:pt>
                <c:pt idx="714">
                  <c:v>198.96091781331796</c:v>
                </c:pt>
                <c:pt idx="715">
                  <c:v>200.20884253159662</c:v>
                </c:pt>
                <c:pt idx="716">
                  <c:v>197.39183151163539</c:v>
                </c:pt>
                <c:pt idx="717">
                  <c:v>199.66319135804872</c:v>
                </c:pt>
                <c:pt idx="718">
                  <c:v>204.71713083548093</c:v>
                </c:pt>
                <c:pt idx="719">
                  <c:v>202.01696148836112</c:v>
                </c:pt>
                <c:pt idx="720">
                  <c:v>197.59569909331191</c:v>
                </c:pt>
                <c:pt idx="721">
                  <c:v>189.8309836144569</c:v>
                </c:pt>
                <c:pt idx="722">
                  <c:v>201.96902116081048</c:v>
                </c:pt>
                <c:pt idx="723">
                  <c:v>203.95736380569576</c:v>
                </c:pt>
                <c:pt idx="724">
                  <c:v>204.91443297873266</c:v>
                </c:pt>
                <c:pt idx="725">
                  <c:v>207.05032938410258</c:v>
                </c:pt>
                <c:pt idx="726">
                  <c:v>196.14162750774065</c:v>
                </c:pt>
                <c:pt idx="727">
                  <c:v>199.62712758195329</c:v>
                </c:pt>
                <c:pt idx="728">
                  <c:v>207.99292096620894</c:v>
                </c:pt>
                <c:pt idx="729">
                  <c:v>197.35381245302531</c:v>
                </c:pt>
                <c:pt idx="730">
                  <c:v>201.55958484230484</c:v>
                </c:pt>
                <c:pt idx="731">
                  <c:v>200.39999929579091</c:v>
                </c:pt>
                <c:pt idx="732">
                  <c:v>199.54221182387195</c:v>
                </c:pt>
                <c:pt idx="733">
                  <c:v>204.06081656394477</c:v>
                </c:pt>
                <c:pt idx="734">
                  <c:v>202.19154967251413</c:v>
                </c:pt>
                <c:pt idx="735">
                  <c:v>196.37112463946221</c:v>
                </c:pt>
                <c:pt idx="736">
                  <c:v>199.42665367912946</c:v>
                </c:pt>
                <c:pt idx="737">
                  <c:v>201.49514004641381</c:v>
                </c:pt>
                <c:pt idx="738">
                  <c:v>200.14082703864213</c:v>
                </c:pt>
                <c:pt idx="739">
                  <c:v>198.30676613294486</c:v>
                </c:pt>
                <c:pt idx="740">
                  <c:v>198.9455871974543</c:v>
                </c:pt>
                <c:pt idx="741">
                  <c:v>200.02983560688412</c:v>
                </c:pt>
                <c:pt idx="742">
                  <c:v>210.76684085784916</c:v>
                </c:pt>
                <c:pt idx="743">
                  <c:v>202.05711155948248</c:v>
                </c:pt>
                <c:pt idx="744">
                  <c:v>197.65299248227947</c:v>
                </c:pt>
                <c:pt idx="745">
                  <c:v>200.65107508770171</c:v>
                </c:pt>
                <c:pt idx="746">
                  <c:v>197.8532429259995</c:v>
                </c:pt>
                <c:pt idx="747">
                  <c:v>202.39203100979904</c:v>
                </c:pt>
                <c:pt idx="748">
                  <c:v>193.36268185887349</c:v>
                </c:pt>
                <c:pt idx="749">
                  <c:v>196.14717418745516</c:v>
                </c:pt>
                <c:pt idx="750">
                  <c:v>202.97480504319921</c:v>
                </c:pt>
                <c:pt idx="751">
                  <c:v>198.40749285026942</c:v>
                </c:pt>
                <c:pt idx="752">
                  <c:v>202.77245841117877</c:v>
                </c:pt>
                <c:pt idx="753">
                  <c:v>196.40365379505988</c:v>
                </c:pt>
                <c:pt idx="754">
                  <c:v>203.09113282732011</c:v>
                </c:pt>
                <c:pt idx="755">
                  <c:v>204.56354244341685</c:v>
                </c:pt>
                <c:pt idx="756">
                  <c:v>198.73556486244848</c:v>
                </c:pt>
                <c:pt idx="757">
                  <c:v>201.63001581512407</c:v>
                </c:pt>
                <c:pt idx="758">
                  <c:v>200.62280650814733</c:v>
                </c:pt>
                <c:pt idx="759">
                  <c:v>197.85713761607832</c:v>
                </c:pt>
                <c:pt idx="760">
                  <c:v>198.24122797115871</c:v>
                </c:pt>
                <c:pt idx="761">
                  <c:v>198.5334783200679</c:v>
                </c:pt>
                <c:pt idx="762">
                  <c:v>202.87663631911715</c:v>
                </c:pt>
                <c:pt idx="763">
                  <c:v>204.33541664358029</c:v>
                </c:pt>
                <c:pt idx="764">
                  <c:v>198.43691495471597</c:v>
                </c:pt>
                <c:pt idx="765">
                  <c:v>197.56595246719021</c:v>
                </c:pt>
                <c:pt idx="766">
                  <c:v>199.01417126661738</c:v>
                </c:pt>
                <c:pt idx="767">
                  <c:v>193.3821304761303</c:v>
                </c:pt>
                <c:pt idx="768">
                  <c:v>202.47839502888294</c:v>
                </c:pt>
                <c:pt idx="769">
                  <c:v>197.1622110186297</c:v>
                </c:pt>
                <c:pt idx="770">
                  <c:v>199.16641574031917</c:v>
                </c:pt>
                <c:pt idx="771">
                  <c:v>193.779726734989</c:v>
                </c:pt>
                <c:pt idx="772">
                  <c:v>200.76021612116483</c:v>
                </c:pt>
                <c:pt idx="773">
                  <c:v>199.98501193527565</c:v>
                </c:pt>
                <c:pt idx="774">
                  <c:v>205.39030301704025</c:v>
                </c:pt>
                <c:pt idx="775">
                  <c:v>208.20306432007672</c:v>
                </c:pt>
                <c:pt idx="776">
                  <c:v>205.28831454763875</c:v>
                </c:pt>
                <c:pt idx="777">
                  <c:v>196.82378287406596</c:v>
                </c:pt>
                <c:pt idx="778">
                  <c:v>204.93773138310692</c:v>
                </c:pt>
                <c:pt idx="779">
                  <c:v>196.43829623393793</c:v>
                </c:pt>
                <c:pt idx="780">
                  <c:v>195.33800846629239</c:v>
                </c:pt>
                <c:pt idx="781">
                  <c:v>201.39604572046989</c:v>
                </c:pt>
                <c:pt idx="782">
                  <c:v>201.12260644142515</c:v>
                </c:pt>
                <c:pt idx="783">
                  <c:v>199.60710512009189</c:v>
                </c:pt>
                <c:pt idx="784">
                  <c:v>200.98600085505635</c:v>
                </c:pt>
                <c:pt idx="785">
                  <c:v>205.69151753217091</c:v>
                </c:pt>
                <c:pt idx="786">
                  <c:v>199.74233088024744</c:v>
                </c:pt>
                <c:pt idx="787">
                  <c:v>199.44594721367946</c:v>
                </c:pt>
                <c:pt idx="788">
                  <c:v>202.5963877045094</c:v>
                </c:pt>
                <c:pt idx="789">
                  <c:v>204.48474775474415</c:v>
                </c:pt>
                <c:pt idx="790">
                  <c:v>191.34218029235845</c:v>
                </c:pt>
                <c:pt idx="791">
                  <c:v>199.44371738577055</c:v>
                </c:pt>
                <c:pt idx="792">
                  <c:v>196.10967996939019</c:v>
                </c:pt>
                <c:pt idx="793">
                  <c:v>195.90223087272605</c:v>
                </c:pt>
                <c:pt idx="794">
                  <c:v>193.74052326295711</c:v>
                </c:pt>
                <c:pt idx="795">
                  <c:v>199.59854337012985</c:v>
                </c:pt>
                <c:pt idx="796">
                  <c:v>194.17059856561809</c:v>
                </c:pt>
                <c:pt idx="797">
                  <c:v>202.20366948800915</c:v>
                </c:pt>
                <c:pt idx="798">
                  <c:v>205.92902020711321</c:v>
                </c:pt>
                <c:pt idx="799">
                  <c:v>197.71814118279906</c:v>
                </c:pt>
                <c:pt idx="800">
                  <c:v>199.68422509821062</c:v>
                </c:pt>
                <c:pt idx="801">
                  <c:v>204.24282638745765</c:v>
                </c:pt>
                <c:pt idx="802">
                  <c:v>208.29061357637408</c:v>
                </c:pt>
                <c:pt idx="803">
                  <c:v>198.87236461017645</c:v>
                </c:pt>
                <c:pt idx="804">
                  <c:v>199.7429939873274</c:v>
                </c:pt>
                <c:pt idx="805">
                  <c:v>198.892743716224</c:v>
                </c:pt>
                <c:pt idx="806">
                  <c:v>192.54262657812453</c:v>
                </c:pt>
                <c:pt idx="807">
                  <c:v>199.27335849649452</c:v>
                </c:pt>
                <c:pt idx="808">
                  <c:v>197.64793449478427</c:v>
                </c:pt>
                <c:pt idx="809">
                  <c:v>200.59710925060375</c:v>
                </c:pt>
                <c:pt idx="810">
                  <c:v>198.39276470875836</c:v>
                </c:pt>
                <c:pt idx="811">
                  <c:v>200.4990988155968</c:v>
                </c:pt>
                <c:pt idx="812">
                  <c:v>203.67981432414297</c:v>
                </c:pt>
                <c:pt idx="813">
                  <c:v>202.49575353989914</c:v>
                </c:pt>
                <c:pt idx="814">
                  <c:v>197.0954484704871</c:v>
                </c:pt>
                <c:pt idx="815">
                  <c:v>194.42498523171318</c:v>
                </c:pt>
                <c:pt idx="816">
                  <c:v>204.35256777924704</c:v>
                </c:pt>
                <c:pt idx="817">
                  <c:v>192.1393874873157</c:v>
                </c:pt>
                <c:pt idx="818">
                  <c:v>200.64316387110406</c:v>
                </c:pt>
                <c:pt idx="819">
                  <c:v>200.56146607849143</c:v>
                </c:pt>
                <c:pt idx="820">
                  <c:v>194.78479627463784</c:v>
                </c:pt>
                <c:pt idx="821">
                  <c:v>207.15408625110126</c:v>
                </c:pt>
                <c:pt idx="822">
                  <c:v>200.53569235764351</c:v>
                </c:pt>
                <c:pt idx="823">
                  <c:v>201.48230939210853</c:v>
                </c:pt>
                <c:pt idx="824">
                  <c:v>202.60832715196838</c:v>
                </c:pt>
                <c:pt idx="825">
                  <c:v>204.40368126889277</c:v>
                </c:pt>
                <c:pt idx="826">
                  <c:v>198.49680969571892</c:v>
                </c:pt>
                <c:pt idx="827">
                  <c:v>208.33437275637519</c:v>
                </c:pt>
                <c:pt idx="828">
                  <c:v>199.68660976037467</c:v>
                </c:pt>
                <c:pt idx="829">
                  <c:v>203.03738281063886</c:v>
                </c:pt>
                <c:pt idx="830">
                  <c:v>201.54538255166969</c:v>
                </c:pt>
                <c:pt idx="831">
                  <c:v>194.87758335776152</c:v>
                </c:pt>
                <c:pt idx="832">
                  <c:v>203.93240909725645</c:v>
                </c:pt>
                <c:pt idx="833">
                  <c:v>196.75432299756486</c:v>
                </c:pt>
                <c:pt idx="834">
                  <c:v>196.80625183160734</c:v>
                </c:pt>
                <c:pt idx="835">
                  <c:v>197.53329036976038</c:v>
                </c:pt>
                <c:pt idx="836">
                  <c:v>198.00521723967958</c:v>
                </c:pt>
                <c:pt idx="837">
                  <c:v>200.66578573860181</c:v>
                </c:pt>
                <c:pt idx="838">
                  <c:v>202.68089402979945</c:v>
                </c:pt>
                <c:pt idx="839">
                  <c:v>206.54175978169218</c:v>
                </c:pt>
                <c:pt idx="840">
                  <c:v>204.41904344967244</c:v>
                </c:pt>
                <c:pt idx="841">
                  <c:v>201.82125317097925</c:v>
                </c:pt>
                <c:pt idx="842">
                  <c:v>203.42265466090262</c:v>
                </c:pt>
                <c:pt idx="843">
                  <c:v>201.31984224502864</c:v>
                </c:pt>
                <c:pt idx="844">
                  <c:v>193.23512073398868</c:v>
                </c:pt>
                <c:pt idx="845">
                  <c:v>197.61300587591148</c:v>
                </c:pt>
                <c:pt idx="846">
                  <c:v>198.63543082388637</c:v>
                </c:pt>
                <c:pt idx="847">
                  <c:v>197.18833131134281</c:v>
                </c:pt>
                <c:pt idx="848">
                  <c:v>198.60348161996947</c:v>
                </c:pt>
                <c:pt idx="849">
                  <c:v>200.11154024337344</c:v>
                </c:pt>
                <c:pt idx="850">
                  <c:v>208.50278064306647</c:v>
                </c:pt>
                <c:pt idx="851">
                  <c:v>204.10719967720075</c:v>
                </c:pt>
                <c:pt idx="852">
                  <c:v>205.61700846275028</c:v>
                </c:pt>
                <c:pt idx="853">
                  <c:v>196.21104820435457</c:v>
                </c:pt>
                <c:pt idx="854">
                  <c:v>198.60716640117835</c:v>
                </c:pt>
                <c:pt idx="855">
                  <c:v>202.51614255311179</c:v>
                </c:pt>
                <c:pt idx="856">
                  <c:v>191.76692314842921</c:v>
                </c:pt>
                <c:pt idx="857">
                  <c:v>194.74568366451507</c:v>
                </c:pt>
                <c:pt idx="858">
                  <c:v>203.46512424628867</c:v>
                </c:pt>
                <c:pt idx="859">
                  <c:v>200.83687376635919</c:v>
                </c:pt>
                <c:pt idx="860">
                  <c:v>197.75003079921535</c:v>
                </c:pt>
                <c:pt idx="861">
                  <c:v>199.81013452018885</c:v>
                </c:pt>
                <c:pt idx="862">
                  <c:v>196.36444434269279</c:v>
                </c:pt>
                <c:pt idx="863">
                  <c:v>204.91688264915982</c:v>
                </c:pt>
                <c:pt idx="864">
                  <c:v>201.97080110417343</c:v>
                </c:pt>
                <c:pt idx="865">
                  <c:v>203.279522751613</c:v>
                </c:pt>
                <c:pt idx="866">
                  <c:v>200.26410311977753</c:v>
                </c:pt>
                <c:pt idx="867">
                  <c:v>199.67978700772869</c:v>
                </c:pt>
                <c:pt idx="868">
                  <c:v>204.22301392033754</c:v>
                </c:pt>
                <c:pt idx="869">
                  <c:v>198.43063596021159</c:v>
                </c:pt>
                <c:pt idx="870">
                  <c:v>196.78204690332609</c:v>
                </c:pt>
                <c:pt idx="871">
                  <c:v>196.21508412589915</c:v>
                </c:pt>
                <c:pt idx="872">
                  <c:v>200.64288102821544</c:v>
                </c:pt>
                <c:pt idx="873">
                  <c:v>205.48737095327772</c:v>
                </c:pt>
                <c:pt idx="874">
                  <c:v>204.47674882117025</c:v>
                </c:pt>
                <c:pt idx="875">
                  <c:v>199.17844953088641</c:v>
                </c:pt>
                <c:pt idx="876">
                  <c:v>199.99156008740073</c:v>
                </c:pt>
                <c:pt idx="877">
                  <c:v>198.60095272135686</c:v>
                </c:pt>
                <c:pt idx="878">
                  <c:v>198.87860442642898</c:v>
                </c:pt>
                <c:pt idx="879">
                  <c:v>196.51979890340908</c:v>
                </c:pt>
                <c:pt idx="880">
                  <c:v>202.18941692391317</c:v>
                </c:pt>
                <c:pt idx="881">
                  <c:v>206.05404322669631</c:v>
                </c:pt>
                <c:pt idx="882">
                  <c:v>194.08907228516117</c:v>
                </c:pt>
                <c:pt idx="883">
                  <c:v>196.31929125675964</c:v>
                </c:pt>
                <c:pt idx="884">
                  <c:v>203.61393392244804</c:v>
                </c:pt>
                <c:pt idx="885">
                  <c:v>201.04668540325983</c:v>
                </c:pt>
                <c:pt idx="886">
                  <c:v>206.47860974105461</c:v>
                </c:pt>
                <c:pt idx="887">
                  <c:v>198.40194472524962</c:v>
                </c:pt>
                <c:pt idx="888">
                  <c:v>200.20977221995707</c:v>
                </c:pt>
                <c:pt idx="889">
                  <c:v>204.49140092279444</c:v>
                </c:pt>
                <c:pt idx="890">
                  <c:v>198.78572964850395</c:v>
                </c:pt>
                <c:pt idx="891">
                  <c:v>201.85675956762793</c:v>
                </c:pt>
                <c:pt idx="892">
                  <c:v>204.33887190702106</c:v>
                </c:pt>
                <c:pt idx="893">
                  <c:v>196.52692587562939</c:v>
                </c:pt>
                <c:pt idx="894">
                  <c:v>211.44182298956301</c:v>
                </c:pt>
                <c:pt idx="895">
                  <c:v>200.02527941003956</c:v>
                </c:pt>
                <c:pt idx="896">
                  <c:v>197.57412366668865</c:v>
                </c:pt>
                <c:pt idx="897">
                  <c:v>196.56129039340158</c:v>
                </c:pt>
                <c:pt idx="898">
                  <c:v>203.75758381035035</c:v>
                </c:pt>
                <c:pt idx="899">
                  <c:v>199.24929464897744</c:v>
                </c:pt>
                <c:pt idx="900">
                  <c:v>203.06007538870824</c:v>
                </c:pt>
                <c:pt idx="901">
                  <c:v>197.22442290519572</c:v>
                </c:pt>
                <c:pt idx="902">
                  <c:v>203.81587760402684</c:v>
                </c:pt>
                <c:pt idx="903">
                  <c:v>197.17172886116984</c:v>
                </c:pt>
                <c:pt idx="904">
                  <c:v>209.96521282398245</c:v>
                </c:pt>
                <c:pt idx="905">
                  <c:v>201.37689578232477</c:v>
                </c:pt>
                <c:pt idx="906">
                  <c:v>203.71317113441881</c:v>
                </c:pt>
                <c:pt idx="907">
                  <c:v>195.07654792147716</c:v>
                </c:pt>
                <c:pt idx="908">
                  <c:v>195.4255839727372</c:v>
                </c:pt>
                <c:pt idx="909">
                  <c:v>204.77507873752324</c:v>
                </c:pt>
                <c:pt idx="910">
                  <c:v>192.43106180276789</c:v>
                </c:pt>
                <c:pt idx="911">
                  <c:v>204.34083935628985</c:v>
                </c:pt>
                <c:pt idx="912">
                  <c:v>202.00413546005458</c:v>
                </c:pt>
                <c:pt idx="913">
                  <c:v>200.30536245317469</c:v>
                </c:pt>
                <c:pt idx="914">
                  <c:v>207.81769222191159</c:v>
                </c:pt>
                <c:pt idx="915">
                  <c:v>201.77353070875614</c:v>
                </c:pt>
                <c:pt idx="916">
                  <c:v>200.2621853132253</c:v>
                </c:pt>
                <c:pt idx="917">
                  <c:v>192.48106932279245</c:v>
                </c:pt>
                <c:pt idx="918">
                  <c:v>205.3876954505964</c:v>
                </c:pt>
                <c:pt idx="919">
                  <c:v>202.27889515459424</c:v>
                </c:pt>
                <c:pt idx="920">
                  <c:v>198.46574876376764</c:v>
                </c:pt>
                <c:pt idx="921">
                  <c:v>198.19112652064575</c:v>
                </c:pt>
                <c:pt idx="922">
                  <c:v>200.58967845240065</c:v>
                </c:pt>
                <c:pt idx="923">
                  <c:v>197.37420744311464</c:v>
                </c:pt>
                <c:pt idx="924">
                  <c:v>199.71047277269938</c:v>
                </c:pt>
                <c:pt idx="925">
                  <c:v>200.95162700941495</c:v>
                </c:pt>
                <c:pt idx="926">
                  <c:v>206.07828799205828</c:v>
                </c:pt>
                <c:pt idx="927">
                  <c:v>197.04873832405713</c:v>
                </c:pt>
                <c:pt idx="928">
                  <c:v>204.50331180565885</c:v>
                </c:pt>
                <c:pt idx="929">
                  <c:v>193.90945016864612</c:v>
                </c:pt>
                <c:pt idx="930">
                  <c:v>198.28897117017698</c:v>
                </c:pt>
                <c:pt idx="931">
                  <c:v>199.00132075007562</c:v>
                </c:pt>
                <c:pt idx="932">
                  <c:v>199.76772296446538</c:v>
                </c:pt>
                <c:pt idx="933">
                  <c:v>199.55105759594522</c:v>
                </c:pt>
                <c:pt idx="934">
                  <c:v>196.54385508819036</c:v>
                </c:pt>
                <c:pt idx="935">
                  <c:v>204.81259890732025</c:v>
                </c:pt>
                <c:pt idx="936">
                  <c:v>204.08421188931516</c:v>
                </c:pt>
                <c:pt idx="937">
                  <c:v>190.68709346024872</c:v>
                </c:pt>
                <c:pt idx="938">
                  <c:v>201.02241117710972</c:v>
                </c:pt>
                <c:pt idx="939">
                  <c:v>195.61319183317576</c:v>
                </c:pt>
                <c:pt idx="940">
                  <c:v>198.80682099193376</c:v>
                </c:pt>
                <c:pt idx="941">
                  <c:v>202.3165558276873</c:v>
                </c:pt>
                <c:pt idx="942">
                  <c:v>200.50878985771499</c:v>
                </c:pt>
                <c:pt idx="943">
                  <c:v>195.36234502314574</c:v>
                </c:pt>
                <c:pt idx="944">
                  <c:v>199.08084197218727</c:v>
                </c:pt>
                <c:pt idx="945">
                  <c:v>202.36042637051497</c:v>
                </c:pt>
                <c:pt idx="946">
                  <c:v>199.4335887806248</c:v>
                </c:pt>
                <c:pt idx="947">
                  <c:v>202.85407092306974</c:v>
                </c:pt>
                <c:pt idx="948">
                  <c:v>197.77156088256018</c:v>
                </c:pt>
                <c:pt idx="949">
                  <c:v>196.98472230930162</c:v>
                </c:pt>
                <c:pt idx="950">
                  <c:v>193.47116712160926</c:v>
                </c:pt>
                <c:pt idx="951">
                  <c:v>197.73789930958881</c:v>
                </c:pt>
                <c:pt idx="952">
                  <c:v>197.84883471632276</c:v>
                </c:pt>
                <c:pt idx="953">
                  <c:v>196.47997929991135</c:v>
                </c:pt>
                <c:pt idx="954">
                  <c:v>196.05932577225389</c:v>
                </c:pt>
                <c:pt idx="955">
                  <c:v>201.97551254470906</c:v>
                </c:pt>
                <c:pt idx="956">
                  <c:v>203.44587514889071</c:v>
                </c:pt>
                <c:pt idx="957">
                  <c:v>197.68946441431038</c:v>
                </c:pt>
                <c:pt idx="958">
                  <c:v>206.69176085650074</c:v>
                </c:pt>
                <c:pt idx="959">
                  <c:v>198.33001871492317</c:v>
                </c:pt>
                <c:pt idx="960">
                  <c:v>201.4386682087586</c:v>
                </c:pt>
                <c:pt idx="961">
                  <c:v>198.48609990616271</c:v>
                </c:pt>
                <c:pt idx="962">
                  <c:v>205.02703946503348</c:v>
                </c:pt>
                <c:pt idx="963">
                  <c:v>199.60866087728047</c:v>
                </c:pt>
                <c:pt idx="964">
                  <c:v>200.72152116851677</c:v>
                </c:pt>
                <c:pt idx="965">
                  <c:v>210.65035159776292</c:v>
                </c:pt>
                <c:pt idx="966">
                  <c:v>199.10733703641716</c:v>
                </c:pt>
                <c:pt idx="967">
                  <c:v>197.62511482024627</c:v>
                </c:pt>
                <c:pt idx="968">
                  <c:v>199.62517032261587</c:v>
                </c:pt>
                <c:pt idx="969">
                  <c:v>201.65049656384838</c:v>
                </c:pt>
                <c:pt idx="970">
                  <c:v>198.75826451104282</c:v>
                </c:pt>
                <c:pt idx="971">
                  <c:v>197.04956508916948</c:v>
                </c:pt>
                <c:pt idx="972">
                  <c:v>200.49744576417245</c:v>
                </c:pt>
                <c:pt idx="973">
                  <c:v>200.58695626565643</c:v>
                </c:pt>
                <c:pt idx="974">
                  <c:v>202.93961790995164</c:v>
                </c:pt>
                <c:pt idx="975">
                  <c:v>197.77719467589841</c:v>
                </c:pt>
                <c:pt idx="976">
                  <c:v>194.17281742528741</c:v>
                </c:pt>
                <c:pt idx="977">
                  <c:v>203.85064421917014</c:v>
                </c:pt>
                <c:pt idx="978">
                  <c:v>204.10448523527987</c:v>
                </c:pt>
                <c:pt idx="979">
                  <c:v>198.9705723224321</c:v>
                </c:pt>
                <c:pt idx="980">
                  <c:v>195.95798698595078</c:v>
                </c:pt>
                <c:pt idx="981">
                  <c:v>200.98837697740703</c:v>
                </c:pt>
                <c:pt idx="982">
                  <c:v>200.00706843999995</c:v>
                </c:pt>
                <c:pt idx="983">
                  <c:v>200.20144400911821</c:v>
                </c:pt>
                <c:pt idx="984">
                  <c:v>202.55711062136595</c:v>
                </c:pt>
                <c:pt idx="985">
                  <c:v>194.07122158489062</c:v>
                </c:pt>
                <c:pt idx="986">
                  <c:v>195.86940411953927</c:v>
                </c:pt>
                <c:pt idx="987">
                  <c:v>201.5056263681245</c:v>
                </c:pt>
                <c:pt idx="988">
                  <c:v>203.63026542979333</c:v>
                </c:pt>
                <c:pt idx="989">
                  <c:v>200.96204505636911</c:v>
                </c:pt>
                <c:pt idx="990">
                  <c:v>195.39588765681984</c:v>
                </c:pt>
                <c:pt idx="991">
                  <c:v>202.08496185748578</c:v>
                </c:pt>
                <c:pt idx="992">
                  <c:v>206.18363830847105</c:v>
                </c:pt>
                <c:pt idx="993">
                  <c:v>200.39152926429594</c:v>
                </c:pt>
                <c:pt idx="994">
                  <c:v>199.95528655989281</c:v>
                </c:pt>
                <c:pt idx="995">
                  <c:v>205.00547167406918</c:v>
                </c:pt>
                <c:pt idx="996">
                  <c:v>205.36697086247338</c:v>
                </c:pt>
                <c:pt idx="997">
                  <c:v>201.87145410493008</c:v>
                </c:pt>
                <c:pt idx="998">
                  <c:v>197.62299069452428</c:v>
                </c:pt>
                <c:pt idx="999">
                  <c:v>196.80554793173661</c:v>
                </c:pt>
              </c:numCache>
            </c:numRef>
          </c:yVal>
          <c:smooth val="0"/>
          <c:extLst>
            <c:ext xmlns:c16="http://schemas.microsoft.com/office/drawing/2014/chart" uri="{C3380CC4-5D6E-409C-BE32-E72D297353CC}">
              <c16:uniqueId val="{00000007-CC7C-4E1D-B19D-9EC81EFA0279}"/>
            </c:ext>
          </c:extLst>
        </c:ser>
        <c:dLbls>
          <c:showLegendKey val="0"/>
          <c:showVal val="0"/>
          <c:showCatName val="0"/>
          <c:showSerName val="0"/>
          <c:showPercent val="0"/>
          <c:showBubbleSize val="0"/>
        </c:dLbls>
        <c:axId val="1283949200"/>
        <c:axId val="1283953520"/>
      </c:scatterChart>
      <c:valAx>
        <c:axId val="12839492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83953520"/>
        <c:crosses val="autoZero"/>
        <c:crossBetween val="midCat"/>
      </c:valAx>
      <c:valAx>
        <c:axId val="1283953520"/>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83949200"/>
        <c:crosses val="autoZero"/>
        <c:crossBetween val="midCat"/>
      </c:valAx>
      <c:spPr>
        <a:solidFill>
          <a:schemeClr val="bg1">
            <a:lumMod val="95000"/>
          </a:schemeClr>
        </a:solidFill>
        <a:ln>
          <a:noFill/>
        </a:ln>
        <a:effectLst/>
      </c:spPr>
    </c:plotArea>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0031097597948774E-2"/>
          <c:y val="3.6297640653357534E-2"/>
          <c:w val="0.89793369888169916"/>
          <c:h val="0.85393386369389424"/>
        </c:manualLayout>
      </c:layout>
      <c:scatterChart>
        <c:scatterStyle val="lineMarker"/>
        <c:varyColors val="0"/>
        <c:ser>
          <c:idx val="1"/>
          <c:order val="0"/>
          <c:tx>
            <c:v>LowerTol</c:v>
          </c:tx>
          <c:spPr>
            <a:ln w="12700" cap="rnd">
              <a:solidFill>
                <a:schemeClr val="tx1"/>
              </a:solidFill>
              <a:round/>
            </a:ln>
            <a:effectLst/>
          </c:spPr>
          <c:marker>
            <c:symbol val="none"/>
          </c:marker>
          <c:xVal>
            <c:numRef>
              <c:f>'Risk Calculator - Gamma'!$M$30:$M$31</c:f>
              <c:numCache>
                <c:formatCode>General</c:formatCode>
                <c:ptCount val="2"/>
                <c:pt idx="0">
                  <c:v>-1</c:v>
                </c:pt>
                <c:pt idx="1">
                  <c:v>3</c:v>
                </c:pt>
              </c:numCache>
            </c:numRef>
          </c:xVal>
          <c:yVal>
            <c:numRef>
              <c:f>'Risk Calculator - Gamma'!$N$30:$N$31</c:f>
              <c:numCache>
                <c:formatCode>0.0</c:formatCode>
                <c:ptCount val="2"/>
                <c:pt idx="0">
                  <c:v>0</c:v>
                </c:pt>
                <c:pt idx="1">
                  <c:v>0</c:v>
                </c:pt>
              </c:numCache>
            </c:numRef>
          </c:yVal>
          <c:smooth val="0"/>
          <c:extLst>
            <c:ext xmlns:c16="http://schemas.microsoft.com/office/drawing/2014/chart" uri="{C3380CC4-5D6E-409C-BE32-E72D297353CC}">
              <c16:uniqueId val="{00000000-D472-4B65-AD82-0D81CABE73D5}"/>
            </c:ext>
          </c:extLst>
        </c:ser>
        <c:ser>
          <c:idx val="0"/>
          <c:order val="1"/>
          <c:tx>
            <c:v>UpperTol</c:v>
          </c:tx>
          <c:spPr>
            <a:ln w="12700" cap="rnd">
              <a:solidFill>
                <a:schemeClr val="tx1"/>
              </a:solidFill>
              <a:round/>
            </a:ln>
            <a:effectLst/>
          </c:spPr>
          <c:marker>
            <c:symbol val="none"/>
          </c:marker>
          <c:xVal>
            <c:numRef>
              <c:f>'Risk Calculator - Gamma'!$M$30:$M$31</c:f>
              <c:numCache>
                <c:formatCode>General</c:formatCode>
                <c:ptCount val="2"/>
                <c:pt idx="0">
                  <c:v>-1</c:v>
                </c:pt>
                <c:pt idx="1">
                  <c:v>3</c:v>
                </c:pt>
              </c:numCache>
            </c:numRef>
          </c:xVal>
          <c:yVal>
            <c:numRef>
              <c:f>'Risk Calculator - Gamma'!$O$30:$O$31</c:f>
              <c:numCache>
                <c:formatCode>0.0</c:formatCode>
                <c:ptCount val="2"/>
                <c:pt idx="0">
                  <c:v>2</c:v>
                </c:pt>
                <c:pt idx="1">
                  <c:v>2</c:v>
                </c:pt>
              </c:numCache>
            </c:numRef>
          </c:yVal>
          <c:smooth val="0"/>
          <c:extLst>
            <c:ext xmlns:c16="http://schemas.microsoft.com/office/drawing/2014/chart" uri="{C3380CC4-5D6E-409C-BE32-E72D297353CC}">
              <c16:uniqueId val="{00000001-D472-4B65-AD82-0D81CABE73D5}"/>
            </c:ext>
          </c:extLst>
        </c:ser>
        <c:ser>
          <c:idx val="2"/>
          <c:order val="2"/>
          <c:tx>
            <c:v>LowerTol2</c:v>
          </c:tx>
          <c:spPr>
            <a:ln w="12700" cap="rnd">
              <a:solidFill>
                <a:schemeClr val="tx1"/>
              </a:solidFill>
              <a:round/>
            </a:ln>
            <a:effectLst/>
          </c:spPr>
          <c:marker>
            <c:symbol val="none"/>
          </c:marker>
          <c:xVal>
            <c:numRef>
              <c:f>'Risk Calculator - Gamma'!$N$30:$N$31</c:f>
              <c:numCache>
                <c:formatCode>0.0</c:formatCode>
                <c:ptCount val="2"/>
                <c:pt idx="0">
                  <c:v>0</c:v>
                </c:pt>
                <c:pt idx="1">
                  <c:v>0</c:v>
                </c:pt>
              </c:numCache>
            </c:numRef>
          </c:xVal>
          <c:yVal>
            <c:numRef>
              <c:f>'Risk Calculator - Gamma'!$M$30:$M$31</c:f>
              <c:numCache>
                <c:formatCode>General</c:formatCode>
                <c:ptCount val="2"/>
                <c:pt idx="0">
                  <c:v>-1</c:v>
                </c:pt>
                <c:pt idx="1">
                  <c:v>3</c:v>
                </c:pt>
              </c:numCache>
            </c:numRef>
          </c:yVal>
          <c:smooth val="0"/>
          <c:extLst>
            <c:ext xmlns:c16="http://schemas.microsoft.com/office/drawing/2014/chart" uri="{C3380CC4-5D6E-409C-BE32-E72D297353CC}">
              <c16:uniqueId val="{00000002-D472-4B65-AD82-0D81CABE73D5}"/>
            </c:ext>
          </c:extLst>
        </c:ser>
        <c:ser>
          <c:idx val="3"/>
          <c:order val="3"/>
          <c:tx>
            <c:v>UpperTol2</c:v>
          </c:tx>
          <c:spPr>
            <a:ln w="12700" cap="rnd">
              <a:solidFill>
                <a:schemeClr val="tx1"/>
              </a:solidFill>
              <a:round/>
            </a:ln>
            <a:effectLst/>
          </c:spPr>
          <c:marker>
            <c:symbol val="none"/>
          </c:marker>
          <c:xVal>
            <c:numRef>
              <c:f>'Risk Calculator - Gamma'!$O$30:$O$31</c:f>
              <c:numCache>
                <c:formatCode>0.0</c:formatCode>
                <c:ptCount val="2"/>
                <c:pt idx="0">
                  <c:v>2</c:v>
                </c:pt>
                <c:pt idx="1">
                  <c:v>2</c:v>
                </c:pt>
              </c:numCache>
            </c:numRef>
          </c:xVal>
          <c:yVal>
            <c:numRef>
              <c:f>'Risk Calculator - Gamma'!$M$30:$M$31</c:f>
              <c:numCache>
                <c:formatCode>General</c:formatCode>
                <c:ptCount val="2"/>
                <c:pt idx="0">
                  <c:v>-1</c:v>
                </c:pt>
                <c:pt idx="1">
                  <c:v>3</c:v>
                </c:pt>
              </c:numCache>
            </c:numRef>
          </c:yVal>
          <c:smooth val="0"/>
          <c:extLst>
            <c:ext xmlns:c16="http://schemas.microsoft.com/office/drawing/2014/chart" uri="{C3380CC4-5D6E-409C-BE32-E72D297353CC}">
              <c16:uniqueId val="{00000003-D472-4B65-AD82-0D81CABE73D5}"/>
            </c:ext>
          </c:extLst>
        </c:ser>
        <c:ser>
          <c:idx val="4"/>
          <c:order val="4"/>
          <c:tx>
            <c:v>LowerA</c:v>
          </c:tx>
          <c:spPr>
            <a:ln w="28575" cap="rnd">
              <a:solidFill>
                <a:schemeClr val="accent5"/>
              </a:solidFill>
              <a:round/>
            </a:ln>
            <a:effectLst/>
          </c:spPr>
          <c:marker>
            <c:symbol val="none"/>
          </c:marker>
          <c:xVal>
            <c:numRef>
              <c:f>'Risk Calculator - Gamma'!$M$30:$M$31</c:f>
              <c:numCache>
                <c:formatCode>General</c:formatCode>
                <c:ptCount val="2"/>
                <c:pt idx="0">
                  <c:v>-1</c:v>
                </c:pt>
                <c:pt idx="1">
                  <c:v>3</c:v>
                </c:pt>
              </c:numCache>
            </c:numRef>
          </c:xVal>
          <c:yVal>
            <c:numRef>
              <c:f>'Risk Calculator - Gamma'!#REF!</c:f>
              <c:numCache>
                <c:formatCode>General</c:formatCode>
                <c:ptCount val="1"/>
                <c:pt idx="0">
                  <c:v>1</c:v>
                </c:pt>
              </c:numCache>
            </c:numRef>
          </c:yVal>
          <c:smooth val="0"/>
          <c:extLst>
            <c:ext xmlns:c16="http://schemas.microsoft.com/office/drawing/2014/chart" uri="{C3380CC4-5D6E-409C-BE32-E72D297353CC}">
              <c16:uniqueId val="{00000004-D472-4B65-AD82-0D81CABE73D5}"/>
            </c:ext>
          </c:extLst>
        </c:ser>
        <c:ser>
          <c:idx val="5"/>
          <c:order val="5"/>
          <c:tx>
            <c:v>UpperA</c:v>
          </c:tx>
          <c:spPr>
            <a:ln w="19050" cap="rnd">
              <a:solidFill>
                <a:schemeClr val="accent5"/>
              </a:solidFill>
              <a:prstDash val="dash"/>
              <a:round/>
            </a:ln>
            <a:effectLst/>
          </c:spPr>
          <c:marker>
            <c:symbol val="none"/>
          </c:marker>
          <c:xVal>
            <c:numRef>
              <c:f>'Risk Calculator - Gamma'!$M$30:$M$31</c:f>
              <c:numCache>
                <c:formatCode>General</c:formatCode>
                <c:ptCount val="2"/>
                <c:pt idx="0">
                  <c:v>-1</c:v>
                </c:pt>
                <c:pt idx="1">
                  <c:v>3</c:v>
                </c:pt>
              </c:numCache>
            </c:numRef>
          </c:xVal>
          <c:yVal>
            <c:numRef>
              <c:f>'Risk Calculator - Gamma'!$P$30:$P$31</c:f>
              <c:numCache>
                <c:formatCode>0.0</c:formatCode>
                <c:ptCount val="2"/>
                <c:pt idx="0">
                  <c:v>1.988821274391287</c:v>
                </c:pt>
                <c:pt idx="1">
                  <c:v>1.988821274391287</c:v>
                </c:pt>
              </c:numCache>
            </c:numRef>
          </c:yVal>
          <c:smooth val="0"/>
          <c:extLst>
            <c:ext xmlns:c16="http://schemas.microsoft.com/office/drawing/2014/chart" uri="{C3380CC4-5D6E-409C-BE32-E72D297353CC}">
              <c16:uniqueId val="{00000005-D472-4B65-AD82-0D81CABE73D5}"/>
            </c:ext>
          </c:extLst>
        </c:ser>
        <c:ser>
          <c:idx val="6"/>
          <c:order val="6"/>
          <c:tx>
            <c:v>Samples</c:v>
          </c:tx>
          <c:spPr>
            <a:ln w="28575" cap="rnd">
              <a:noFill/>
              <a:round/>
            </a:ln>
            <a:effectLst/>
          </c:spPr>
          <c:marker>
            <c:symbol val="circle"/>
            <c:size val="2"/>
            <c:spPr>
              <a:solidFill>
                <a:schemeClr val="tx1">
                  <a:lumMod val="65000"/>
                  <a:lumOff val="35000"/>
                </a:schemeClr>
              </a:solidFill>
              <a:ln w="9525">
                <a:solidFill>
                  <a:schemeClr val="accent1">
                    <a:lumMod val="60000"/>
                  </a:schemeClr>
                </a:solidFill>
              </a:ln>
              <a:effectLst/>
            </c:spPr>
          </c:marker>
          <c:xVal>
            <c:numRef>
              <c:f>'Risk Calculator - Gamma'!$N$35:$N$1034</c:f>
              <c:numCache>
                <c:formatCode>General</c:formatCode>
                <c:ptCount val="1000"/>
                <c:pt idx="0">
                  <c:v>0.75633452581521832</c:v>
                </c:pt>
                <c:pt idx="1">
                  <c:v>1.7712146014962269</c:v>
                </c:pt>
                <c:pt idx="2">
                  <c:v>0.94507383648427579</c:v>
                </c:pt>
                <c:pt idx="3">
                  <c:v>1.2737523183381354</c:v>
                </c:pt>
                <c:pt idx="4">
                  <c:v>0.84273761739955677</c:v>
                </c:pt>
                <c:pt idx="5">
                  <c:v>0.77062116911814738</c:v>
                </c:pt>
                <c:pt idx="6">
                  <c:v>0.59500975355538599</c:v>
                </c:pt>
                <c:pt idx="7">
                  <c:v>1.2044480286083943</c:v>
                </c:pt>
                <c:pt idx="8">
                  <c:v>1.8045536372511874</c:v>
                </c:pt>
                <c:pt idx="9">
                  <c:v>1.1132159813760869</c:v>
                </c:pt>
                <c:pt idx="10">
                  <c:v>0.75181003578287064</c:v>
                </c:pt>
                <c:pt idx="11">
                  <c:v>0.37267598227345056</c:v>
                </c:pt>
                <c:pt idx="12">
                  <c:v>1.5715509043597411</c:v>
                </c:pt>
                <c:pt idx="13">
                  <c:v>0.99775519039031568</c:v>
                </c:pt>
                <c:pt idx="14">
                  <c:v>0.94375444345896331</c:v>
                </c:pt>
                <c:pt idx="15">
                  <c:v>0.57134461892162303</c:v>
                </c:pt>
                <c:pt idx="16">
                  <c:v>1.3190007076185157</c:v>
                </c:pt>
                <c:pt idx="17">
                  <c:v>0.7704768942101311</c:v>
                </c:pt>
                <c:pt idx="18">
                  <c:v>0.64780347560576401</c:v>
                </c:pt>
                <c:pt idx="19">
                  <c:v>1.1514932946330005</c:v>
                </c:pt>
                <c:pt idx="20">
                  <c:v>0.61334263157997104</c:v>
                </c:pt>
                <c:pt idx="21">
                  <c:v>0.45487076484582384</c:v>
                </c:pt>
                <c:pt idx="22">
                  <c:v>0.61178849910089939</c:v>
                </c:pt>
                <c:pt idx="23">
                  <c:v>0.46353881034900629</c:v>
                </c:pt>
                <c:pt idx="24">
                  <c:v>1.2550986812098055</c:v>
                </c:pt>
                <c:pt idx="25">
                  <c:v>0.65903707549975576</c:v>
                </c:pt>
                <c:pt idx="26">
                  <c:v>0.66299821975401463</c:v>
                </c:pt>
                <c:pt idx="27">
                  <c:v>0.32378741738631234</c:v>
                </c:pt>
                <c:pt idx="28">
                  <c:v>1.0451339400529895</c:v>
                </c:pt>
                <c:pt idx="29">
                  <c:v>0.85152870906463585</c:v>
                </c:pt>
                <c:pt idx="30">
                  <c:v>0.6036965866217332</c:v>
                </c:pt>
                <c:pt idx="31">
                  <c:v>0.79471202369133631</c:v>
                </c:pt>
                <c:pt idx="32">
                  <c:v>0.15895494914841093</c:v>
                </c:pt>
                <c:pt idx="33">
                  <c:v>1.4752145543977508</c:v>
                </c:pt>
                <c:pt idx="34">
                  <c:v>0.55892937003917098</c:v>
                </c:pt>
                <c:pt idx="35">
                  <c:v>0.91617721392178342</c:v>
                </c:pt>
                <c:pt idx="36">
                  <c:v>0.55018511603680464</c:v>
                </c:pt>
                <c:pt idx="37">
                  <c:v>0.80733119859841829</c:v>
                </c:pt>
                <c:pt idx="38">
                  <c:v>1.592133280890301</c:v>
                </c:pt>
                <c:pt idx="39">
                  <c:v>0.31775520828465953</c:v>
                </c:pt>
                <c:pt idx="40">
                  <c:v>0.99380253391594586</c:v>
                </c:pt>
                <c:pt idx="41">
                  <c:v>1.1202379414871626</c:v>
                </c:pt>
                <c:pt idx="42">
                  <c:v>1.3599589733399899</c:v>
                </c:pt>
                <c:pt idx="43">
                  <c:v>0.68545014801623982</c:v>
                </c:pt>
                <c:pt idx="44">
                  <c:v>1.7022343391468573</c:v>
                </c:pt>
                <c:pt idx="45">
                  <c:v>0.72296882645072413</c:v>
                </c:pt>
                <c:pt idx="46">
                  <c:v>0.76549740384890341</c:v>
                </c:pt>
                <c:pt idx="47">
                  <c:v>1.2968765188792506</c:v>
                </c:pt>
                <c:pt idx="48">
                  <c:v>0.90793359432016152</c:v>
                </c:pt>
                <c:pt idx="49">
                  <c:v>1.7510322545270247</c:v>
                </c:pt>
                <c:pt idx="50">
                  <c:v>1.2546275305719918</c:v>
                </c:pt>
                <c:pt idx="51">
                  <c:v>0.97693963605078438</c:v>
                </c:pt>
                <c:pt idx="52">
                  <c:v>0.31918520198451683</c:v>
                </c:pt>
                <c:pt idx="53">
                  <c:v>1.1721200063725994</c:v>
                </c:pt>
                <c:pt idx="54">
                  <c:v>0.69601818873098409</c:v>
                </c:pt>
                <c:pt idx="55">
                  <c:v>0.54741919543515227</c:v>
                </c:pt>
                <c:pt idx="56">
                  <c:v>1.2822343493791715</c:v>
                </c:pt>
                <c:pt idx="57">
                  <c:v>1.3079815745091758</c:v>
                </c:pt>
                <c:pt idx="58">
                  <c:v>1.3726898553734819</c:v>
                </c:pt>
                <c:pt idx="59">
                  <c:v>0.77441419094909869</c:v>
                </c:pt>
                <c:pt idx="60">
                  <c:v>1.6609569730050284</c:v>
                </c:pt>
                <c:pt idx="61">
                  <c:v>1.0876042348183179</c:v>
                </c:pt>
                <c:pt idx="62">
                  <c:v>0.80362118582569564</c:v>
                </c:pt>
                <c:pt idx="63">
                  <c:v>1.243846496421986</c:v>
                </c:pt>
                <c:pt idx="64">
                  <c:v>1.1726988531994769</c:v>
                </c:pt>
                <c:pt idx="65">
                  <c:v>0.76274617110959664</c:v>
                </c:pt>
                <c:pt idx="66">
                  <c:v>0.68825404272338631</c:v>
                </c:pt>
                <c:pt idx="67">
                  <c:v>0.47697646687306572</c:v>
                </c:pt>
                <c:pt idx="68">
                  <c:v>1.0644375353882463</c:v>
                </c:pt>
                <c:pt idx="69">
                  <c:v>0.72433009924106195</c:v>
                </c:pt>
                <c:pt idx="70">
                  <c:v>0.45102844710477147</c:v>
                </c:pt>
                <c:pt idx="71">
                  <c:v>0.49974337602121244</c:v>
                </c:pt>
                <c:pt idx="72">
                  <c:v>0.51651407821644468</c:v>
                </c:pt>
                <c:pt idx="73">
                  <c:v>0.61668564428977179</c:v>
                </c:pt>
                <c:pt idx="74">
                  <c:v>0.31906478265924071</c:v>
                </c:pt>
                <c:pt idx="75">
                  <c:v>2.6224657772410023</c:v>
                </c:pt>
                <c:pt idx="76">
                  <c:v>0.83540999912003489</c:v>
                </c:pt>
                <c:pt idx="77">
                  <c:v>0.37267421925437216</c:v>
                </c:pt>
                <c:pt idx="78">
                  <c:v>1.4636837735988679</c:v>
                </c:pt>
                <c:pt idx="79">
                  <c:v>0.69136573965688719</c:v>
                </c:pt>
                <c:pt idx="80">
                  <c:v>0.74265011980224171</c:v>
                </c:pt>
                <c:pt idx="81">
                  <c:v>0.37941500757527985</c:v>
                </c:pt>
                <c:pt idx="82">
                  <c:v>0.72411212084343701</c:v>
                </c:pt>
                <c:pt idx="83">
                  <c:v>0.21750506111443821</c:v>
                </c:pt>
                <c:pt idx="84">
                  <c:v>0.62214764630832853</c:v>
                </c:pt>
                <c:pt idx="85">
                  <c:v>0.54612517244400027</c:v>
                </c:pt>
                <c:pt idx="86">
                  <c:v>0.49962045367681218</c:v>
                </c:pt>
                <c:pt idx="87">
                  <c:v>1.4150966995490395</c:v>
                </c:pt>
                <c:pt idx="88">
                  <c:v>0.61300870472147129</c:v>
                </c:pt>
                <c:pt idx="89">
                  <c:v>1.8942860720625392</c:v>
                </c:pt>
                <c:pt idx="90">
                  <c:v>1.6179956954640444</c:v>
                </c:pt>
                <c:pt idx="91">
                  <c:v>0.49538350491088645</c:v>
                </c:pt>
                <c:pt idx="92">
                  <c:v>0.8591675215751301</c:v>
                </c:pt>
                <c:pt idx="93">
                  <c:v>0.3680388959708743</c:v>
                </c:pt>
                <c:pt idx="94">
                  <c:v>1.2154067738322674</c:v>
                </c:pt>
                <c:pt idx="95">
                  <c:v>0.78719282006644786</c:v>
                </c:pt>
                <c:pt idx="96">
                  <c:v>1.2976232069089071</c:v>
                </c:pt>
                <c:pt idx="97">
                  <c:v>0.7277561594366927</c:v>
                </c:pt>
                <c:pt idx="98">
                  <c:v>0.55592516557200544</c:v>
                </c:pt>
                <c:pt idx="99">
                  <c:v>1.2741529432317136</c:v>
                </c:pt>
                <c:pt idx="100">
                  <c:v>1.0775278037766054</c:v>
                </c:pt>
                <c:pt idx="101">
                  <c:v>1.2485640141066841</c:v>
                </c:pt>
                <c:pt idx="102">
                  <c:v>1.2166757199734526</c:v>
                </c:pt>
                <c:pt idx="103">
                  <c:v>1.2474875395867406</c:v>
                </c:pt>
                <c:pt idx="104">
                  <c:v>0.78699740602438961</c:v>
                </c:pt>
                <c:pt idx="105">
                  <c:v>0.91364200691596409</c:v>
                </c:pt>
                <c:pt idx="106">
                  <c:v>1.0301129886509643</c:v>
                </c:pt>
                <c:pt idx="107">
                  <c:v>1.5069261309132618</c:v>
                </c:pt>
                <c:pt idx="108">
                  <c:v>0.91037031537940838</c:v>
                </c:pt>
                <c:pt idx="109">
                  <c:v>0.8344354976642705</c:v>
                </c:pt>
                <c:pt idx="110">
                  <c:v>0.91036594083682909</c:v>
                </c:pt>
                <c:pt idx="111">
                  <c:v>1.6974363148939644</c:v>
                </c:pt>
                <c:pt idx="112">
                  <c:v>0.8066958158403148</c:v>
                </c:pt>
                <c:pt idx="113">
                  <c:v>1.1347191627831572</c:v>
                </c:pt>
                <c:pt idx="114">
                  <c:v>1.0157443665370913</c:v>
                </c:pt>
                <c:pt idx="115">
                  <c:v>0.92566743167877541</c:v>
                </c:pt>
                <c:pt idx="116">
                  <c:v>1.1575953660209741</c:v>
                </c:pt>
                <c:pt idx="117">
                  <c:v>2.1502431996409634</c:v>
                </c:pt>
                <c:pt idx="118">
                  <c:v>0.66310018441222374</c:v>
                </c:pt>
                <c:pt idx="119">
                  <c:v>1.2811343831252329</c:v>
                </c:pt>
                <c:pt idx="120">
                  <c:v>1.9336774366395793</c:v>
                </c:pt>
                <c:pt idx="121">
                  <c:v>1.324877846336576</c:v>
                </c:pt>
                <c:pt idx="122">
                  <c:v>0.27614049076779584</c:v>
                </c:pt>
                <c:pt idx="123">
                  <c:v>1.6388082763015601</c:v>
                </c:pt>
                <c:pt idx="124">
                  <c:v>0.64171982634276115</c:v>
                </c:pt>
                <c:pt idx="125">
                  <c:v>0.49898373763531223</c:v>
                </c:pt>
                <c:pt idx="126">
                  <c:v>0.34414611442656007</c:v>
                </c:pt>
                <c:pt idx="127">
                  <c:v>2.0601213532283484</c:v>
                </c:pt>
                <c:pt idx="128">
                  <c:v>1.1872044569235141</c:v>
                </c:pt>
                <c:pt idx="129">
                  <c:v>0.47520665848081572</c:v>
                </c:pt>
                <c:pt idx="130">
                  <c:v>0.51390107883414982</c:v>
                </c:pt>
                <c:pt idx="131">
                  <c:v>1.369083611774111</c:v>
                </c:pt>
                <c:pt idx="132">
                  <c:v>0.66746063877616879</c:v>
                </c:pt>
                <c:pt idx="133">
                  <c:v>0.6339759354456459</c:v>
                </c:pt>
                <c:pt idx="134">
                  <c:v>0.73808403033920222</c:v>
                </c:pt>
                <c:pt idx="135">
                  <c:v>1.2749360398737672</c:v>
                </c:pt>
                <c:pt idx="136">
                  <c:v>0.67845235009665317</c:v>
                </c:pt>
                <c:pt idx="137">
                  <c:v>0.78187647183254627</c:v>
                </c:pt>
                <c:pt idx="138">
                  <c:v>0.31731699103055744</c:v>
                </c:pt>
                <c:pt idx="139">
                  <c:v>1.3221147690841013</c:v>
                </c:pt>
                <c:pt idx="140">
                  <c:v>1.2694746904559773</c:v>
                </c:pt>
                <c:pt idx="141">
                  <c:v>0.98601415754968802</c:v>
                </c:pt>
                <c:pt idx="142">
                  <c:v>0.69256849475563187</c:v>
                </c:pt>
                <c:pt idx="143">
                  <c:v>1.3918057346645694</c:v>
                </c:pt>
                <c:pt idx="144">
                  <c:v>1.905112268076131</c:v>
                </c:pt>
                <c:pt idx="145">
                  <c:v>0.46424994757857124</c:v>
                </c:pt>
                <c:pt idx="146">
                  <c:v>2.1349066002043569</c:v>
                </c:pt>
                <c:pt idx="147">
                  <c:v>1.1329804115924045</c:v>
                </c:pt>
                <c:pt idx="148">
                  <c:v>1.4019181608281706</c:v>
                </c:pt>
                <c:pt idx="149">
                  <c:v>1.2818539700497955</c:v>
                </c:pt>
                <c:pt idx="150">
                  <c:v>1.458054476733001</c:v>
                </c:pt>
                <c:pt idx="151">
                  <c:v>1.5772218431827467</c:v>
                </c:pt>
                <c:pt idx="152">
                  <c:v>1.2720914947501694</c:v>
                </c:pt>
                <c:pt idx="153">
                  <c:v>0.46946889307759454</c:v>
                </c:pt>
                <c:pt idx="154">
                  <c:v>1.8671855076587154</c:v>
                </c:pt>
                <c:pt idx="155">
                  <c:v>0.46268774581776118</c:v>
                </c:pt>
                <c:pt idx="156">
                  <c:v>0.96572671430714152</c:v>
                </c:pt>
                <c:pt idx="157">
                  <c:v>0.72764544895664729</c:v>
                </c:pt>
                <c:pt idx="158">
                  <c:v>1.5980596494609087</c:v>
                </c:pt>
                <c:pt idx="159">
                  <c:v>1.0489675171800088</c:v>
                </c:pt>
                <c:pt idx="160">
                  <c:v>0.32402342180154226</c:v>
                </c:pt>
                <c:pt idx="161">
                  <c:v>0.67895041996750161</c:v>
                </c:pt>
                <c:pt idx="162">
                  <c:v>2.401572374909692</c:v>
                </c:pt>
                <c:pt idx="163">
                  <c:v>0.41148083192103663</c:v>
                </c:pt>
                <c:pt idx="164">
                  <c:v>1.4719571650153001</c:v>
                </c:pt>
                <c:pt idx="165">
                  <c:v>1.3519863560274823</c:v>
                </c:pt>
                <c:pt idx="166">
                  <c:v>1.2638454884470116</c:v>
                </c:pt>
                <c:pt idx="167">
                  <c:v>0.58406375863480431</c:v>
                </c:pt>
                <c:pt idx="168">
                  <c:v>1.3236069753979638</c:v>
                </c:pt>
                <c:pt idx="169">
                  <c:v>1.5558808263442623</c:v>
                </c:pt>
                <c:pt idx="170">
                  <c:v>1.4993609385752529</c:v>
                </c:pt>
                <c:pt idx="171">
                  <c:v>0.743325269642647</c:v>
                </c:pt>
                <c:pt idx="172">
                  <c:v>1.1495326391478431</c:v>
                </c:pt>
                <c:pt idx="173">
                  <c:v>0.46001945638918562</c:v>
                </c:pt>
                <c:pt idx="174">
                  <c:v>0.73868759726879851</c:v>
                </c:pt>
                <c:pt idx="175">
                  <c:v>0.56021098871033681</c:v>
                </c:pt>
                <c:pt idx="176">
                  <c:v>1.0566087052408</c:v>
                </c:pt>
                <c:pt idx="177">
                  <c:v>1.3397646110755348</c:v>
                </c:pt>
                <c:pt idx="178">
                  <c:v>1.6627229306679949</c:v>
                </c:pt>
                <c:pt idx="179">
                  <c:v>1.3396419684667138</c:v>
                </c:pt>
                <c:pt idx="180">
                  <c:v>1.6576494275034537</c:v>
                </c:pt>
                <c:pt idx="181">
                  <c:v>1.1030708392359729</c:v>
                </c:pt>
                <c:pt idx="182">
                  <c:v>1.3374391694613375</c:v>
                </c:pt>
                <c:pt idx="183">
                  <c:v>2.1944398545660992</c:v>
                </c:pt>
                <c:pt idx="184">
                  <c:v>1.3132802207664822</c:v>
                </c:pt>
                <c:pt idx="185">
                  <c:v>0.58530129495211192</c:v>
                </c:pt>
                <c:pt idx="186">
                  <c:v>1.4312424785408491</c:v>
                </c:pt>
                <c:pt idx="187">
                  <c:v>0.48618807773492834</c:v>
                </c:pt>
                <c:pt idx="188">
                  <c:v>1.367958103761266</c:v>
                </c:pt>
                <c:pt idx="189">
                  <c:v>0.71636072912649562</c:v>
                </c:pt>
                <c:pt idx="190">
                  <c:v>0.49722766129563672</c:v>
                </c:pt>
                <c:pt idx="191">
                  <c:v>0.3198106639471644</c:v>
                </c:pt>
                <c:pt idx="192">
                  <c:v>0.5422754423443038</c:v>
                </c:pt>
                <c:pt idx="193">
                  <c:v>0.24013773609775141</c:v>
                </c:pt>
                <c:pt idx="194">
                  <c:v>0.42025962713664444</c:v>
                </c:pt>
                <c:pt idx="195">
                  <c:v>0.77263056995041157</c:v>
                </c:pt>
                <c:pt idx="196">
                  <c:v>2.0480978075945795</c:v>
                </c:pt>
                <c:pt idx="197">
                  <c:v>0.8234437428303043</c:v>
                </c:pt>
                <c:pt idx="198">
                  <c:v>1.4349769497571863</c:v>
                </c:pt>
                <c:pt idx="199">
                  <c:v>0.14755770288906345</c:v>
                </c:pt>
                <c:pt idx="200">
                  <c:v>0.6906021816440322</c:v>
                </c:pt>
                <c:pt idx="201">
                  <c:v>1.7308338639401522</c:v>
                </c:pt>
                <c:pt idx="202">
                  <c:v>0.97190106965115197</c:v>
                </c:pt>
                <c:pt idx="203">
                  <c:v>0.59982033468952345</c:v>
                </c:pt>
                <c:pt idx="204">
                  <c:v>1.1436430656700491</c:v>
                </c:pt>
                <c:pt idx="205">
                  <c:v>1.4110844958121811</c:v>
                </c:pt>
                <c:pt idx="206">
                  <c:v>1.5343369196694432</c:v>
                </c:pt>
                <c:pt idx="207">
                  <c:v>0.38040808871092063</c:v>
                </c:pt>
                <c:pt idx="208">
                  <c:v>1.4065383467850199</c:v>
                </c:pt>
                <c:pt idx="209">
                  <c:v>1.9669748108396217</c:v>
                </c:pt>
                <c:pt idx="210">
                  <c:v>1.2549156150314755</c:v>
                </c:pt>
                <c:pt idx="211">
                  <c:v>1.0860607803460298</c:v>
                </c:pt>
                <c:pt idx="212">
                  <c:v>0.40146894991024379</c:v>
                </c:pt>
                <c:pt idx="213">
                  <c:v>0.49908906404612552</c:v>
                </c:pt>
                <c:pt idx="214">
                  <c:v>0.89582324085585674</c:v>
                </c:pt>
                <c:pt idx="215">
                  <c:v>1.2628932553075483</c:v>
                </c:pt>
                <c:pt idx="216">
                  <c:v>0.79210010674759579</c:v>
                </c:pt>
                <c:pt idx="217">
                  <c:v>1.5054022148711044</c:v>
                </c:pt>
                <c:pt idx="218">
                  <c:v>1.1345780839628108</c:v>
                </c:pt>
                <c:pt idx="219">
                  <c:v>0.74588939437029189</c:v>
                </c:pt>
                <c:pt idx="220">
                  <c:v>0.83291194931784573</c:v>
                </c:pt>
                <c:pt idx="221">
                  <c:v>1.1667610233645187</c:v>
                </c:pt>
                <c:pt idx="222">
                  <c:v>0.47107168539899769</c:v>
                </c:pt>
                <c:pt idx="223">
                  <c:v>0.27980225461302133</c:v>
                </c:pt>
                <c:pt idx="224">
                  <c:v>0.97981752955644841</c:v>
                </c:pt>
                <c:pt idx="225">
                  <c:v>1.324300192491745</c:v>
                </c:pt>
                <c:pt idx="226">
                  <c:v>0.68526306399573844</c:v>
                </c:pt>
                <c:pt idx="227">
                  <c:v>1.4349942790306094</c:v>
                </c:pt>
                <c:pt idx="228">
                  <c:v>0.54852222973334575</c:v>
                </c:pt>
                <c:pt idx="229">
                  <c:v>0.75858187295173818</c:v>
                </c:pt>
                <c:pt idx="230">
                  <c:v>1.3974682523065101</c:v>
                </c:pt>
                <c:pt idx="231">
                  <c:v>1.0860232862137584</c:v>
                </c:pt>
                <c:pt idx="232">
                  <c:v>1.0670221613375903</c:v>
                </c:pt>
                <c:pt idx="233">
                  <c:v>1.6249483555257855</c:v>
                </c:pt>
                <c:pt idx="234">
                  <c:v>1.5454294645733944</c:v>
                </c:pt>
                <c:pt idx="235">
                  <c:v>0.56843679244576917</c:v>
                </c:pt>
                <c:pt idx="236">
                  <c:v>0.70940867985129352</c:v>
                </c:pt>
                <c:pt idx="237">
                  <c:v>1.8047508471517553</c:v>
                </c:pt>
                <c:pt idx="238">
                  <c:v>1.3025488710321842</c:v>
                </c:pt>
                <c:pt idx="239">
                  <c:v>1.1382999885210026</c:v>
                </c:pt>
                <c:pt idx="240">
                  <c:v>0.28833317975544992</c:v>
                </c:pt>
                <c:pt idx="241">
                  <c:v>1.5834265325120718</c:v>
                </c:pt>
                <c:pt idx="242">
                  <c:v>0.81202194970517438</c:v>
                </c:pt>
                <c:pt idx="243">
                  <c:v>0.68185517882131241</c:v>
                </c:pt>
                <c:pt idx="244">
                  <c:v>0.51831917336537925</c:v>
                </c:pt>
                <c:pt idx="245">
                  <c:v>0.62551739550026531</c:v>
                </c:pt>
                <c:pt idx="246">
                  <c:v>0.37654701898799275</c:v>
                </c:pt>
                <c:pt idx="247">
                  <c:v>0.56111663940173329</c:v>
                </c:pt>
                <c:pt idx="248">
                  <c:v>0.65607305334279864</c:v>
                </c:pt>
                <c:pt idx="249">
                  <c:v>0.9810369948055172</c:v>
                </c:pt>
                <c:pt idx="250">
                  <c:v>1.3135043906371875</c:v>
                </c:pt>
                <c:pt idx="251">
                  <c:v>0.8295855644058675</c:v>
                </c:pt>
                <c:pt idx="252">
                  <c:v>0.63015992708727253</c:v>
                </c:pt>
                <c:pt idx="253">
                  <c:v>0.90747314170235682</c:v>
                </c:pt>
                <c:pt idx="254">
                  <c:v>2.2544675469982192</c:v>
                </c:pt>
                <c:pt idx="255">
                  <c:v>0.71145278389653654</c:v>
                </c:pt>
                <c:pt idx="256">
                  <c:v>1.3468055376529495</c:v>
                </c:pt>
                <c:pt idx="257">
                  <c:v>0.55762165816846065</c:v>
                </c:pt>
                <c:pt idx="258">
                  <c:v>0.41888632472266579</c:v>
                </c:pt>
                <c:pt idx="259">
                  <c:v>0.83757735582095205</c:v>
                </c:pt>
                <c:pt idx="260">
                  <c:v>0.9280890471464377</c:v>
                </c:pt>
                <c:pt idx="261">
                  <c:v>0.75212171760429647</c:v>
                </c:pt>
                <c:pt idx="262">
                  <c:v>0.5096797799915751</c:v>
                </c:pt>
                <c:pt idx="263">
                  <c:v>1.4125855646296608</c:v>
                </c:pt>
                <c:pt idx="264">
                  <c:v>2.4970978226230045</c:v>
                </c:pt>
                <c:pt idx="265">
                  <c:v>0.9705024466828891</c:v>
                </c:pt>
                <c:pt idx="266">
                  <c:v>1.3600053535485539</c:v>
                </c:pt>
                <c:pt idx="267">
                  <c:v>0.6296169352083042</c:v>
                </c:pt>
                <c:pt idx="268">
                  <c:v>1.1203606878616437</c:v>
                </c:pt>
                <c:pt idx="269">
                  <c:v>1.6053654351102156</c:v>
                </c:pt>
                <c:pt idx="270">
                  <c:v>0.58909159345366335</c:v>
                </c:pt>
                <c:pt idx="271">
                  <c:v>0.83785010847537877</c:v>
                </c:pt>
                <c:pt idx="272">
                  <c:v>1.6504498637631002</c:v>
                </c:pt>
                <c:pt idx="273">
                  <c:v>0.74236596321715553</c:v>
                </c:pt>
                <c:pt idx="274">
                  <c:v>1.5762513639177322</c:v>
                </c:pt>
                <c:pt idx="275">
                  <c:v>1.2334219162580109</c:v>
                </c:pt>
                <c:pt idx="276">
                  <c:v>0.78845334913955567</c:v>
                </c:pt>
                <c:pt idx="277">
                  <c:v>2.1422953511740497</c:v>
                </c:pt>
                <c:pt idx="278">
                  <c:v>1.1440354915879694</c:v>
                </c:pt>
                <c:pt idx="279">
                  <c:v>0.49624203398921174</c:v>
                </c:pt>
                <c:pt idx="280">
                  <c:v>1.1409440278550653</c:v>
                </c:pt>
                <c:pt idx="281">
                  <c:v>0.54319163146110483</c:v>
                </c:pt>
                <c:pt idx="282">
                  <c:v>0.99749461790325</c:v>
                </c:pt>
                <c:pt idx="283">
                  <c:v>0.4777457017666914</c:v>
                </c:pt>
                <c:pt idx="284">
                  <c:v>0.64112354018358186</c:v>
                </c:pt>
                <c:pt idx="285">
                  <c:v>1.2933579863389348</c:v>
                </c:pt>
                <c:pt idx="286">
                  <c:v>1.0875231190853918</c:v>
                </c:pt>
                <c:pt idx="287">
                  <c:v>0.74000146094465968</c:v>
                </c:pt>
                <c:pt idx="288">
                  <c:v>1.045493650129723</c:v>
                </c:pt>
                <c:pt idx="289">
                  <c:v>0.59104425445829867</c:v>
                </c:pt>
                <c:pt idx="290">
                  <c:v>0.89074570040587464</c:v>
                </c:pt>
                <c:pt idx="291">
                  <c:v>1.0016387185834517</c:v>
                </c:pt>
                <c:pt idx="292">
                  <c:v>1.1058596380050556</c:v>
                </c:pt>
                <c:pt idx="293">
                  <c:v>0.76821926420761788</c:v>
                </c:pt>
                <c:pt idx="294">
                  <c:v>1.6878295085158519</c:v>
                </c:pt>
                <c:pt idx="295">
                  <c:v>1.7879025050158528</c:v>
                </c:pt>
                <c:pt idx="296">
                  <c:v>1.0509169127989808</c:v>
                </c:pt>
                <c:pt idx="297">
                  <c:v>1.0079074862261723</c:v>
                </c:pt>
                <c:pt idx="298">
                  <c:v>0.19552184890600849</c:v>
                </c:pt>
                <c:pt idx="299">
                  <c:v>0.59626612643993016</c:v>
                </c:pt>
                <c:pt idx="300">
                  <c:v>2.78586622447374</c:v>
                </c:pt>
                <c:pt idx="301">
                  <c:v>0.86445327085200685</c:v>
                </c:pt>
                <c:pt idx="302">
                  <c:v>2.2157300179406518</c:v>
                </c:pt>
                <c:pt idx="303">
                  <c:v>1.1239400055373399</c:v>
                </c:pt>
                <c:pt idx="304">
                  <c:v>0.67935281654643964</c:v>
                </c:pt>
                <c:pt idx="305">
                  <c:v>1.1362626844999772</c:v>
                </c:pt>
                <c:pt idx="306">
                  <c:v>1.1464509738108595</c:v>
                </c:pt>
                <c:pt idx="307">
                  <c:v>0.41746859415399629</c:v>
                </c:pt>
                <c:pt idx="308">
                  <c:v>0.87709105344574656</c:v>
                </c:pt>
                <c:pt idx="309">
                  <c:v>2.7971134969454021</c:v>
                </c:pt>
                <c:pt idx="310">
                  <c:v>0.57110636768409151</c:v>
                </c:pt>
                <c:pt idx="311">
                  <c:v>0.42962881529301161</c:v>
                </c:pt>
                <c:pt idx="312">
                  <c:v>1.575089510899212</c:v>
                </c:pt>
                <c:pt idx="313">
                  <c:v>0.76989051551478493</c:v>
                </c:pt>
                <c:pt idx="314">
                  <c:v>0.65986767383880929</c:v>
                </c:pt>
                <c:pt idx="315">
                  <c:v>1.6245074153120453</c:v>
                </c:pt>
                <c:pt idx="316">
                  <c:v>1.1922830441594865</c:v>
                </c:pt>
                <c:pt idx="317">
                  <c:v>1.2929812217500953</c:v>
                </c:pt>
                <c:pt idx="318">
                  <c:v>0.92016337595461783</c:v>
                </c:pt>
                <c:pt idx="319">
                  <c:v>1.0461622953243477</c:v>
                </c:pt>
                <c:pt idx="320">
                  <c:v>0.86053745478911514</c:v>
                </c:pt>
                <c:pt idx="321">
                  <c:v>0.9878103715530524</c:v>
                </c:pt>
                <c:pt idx="322">
                  <c:v>1.6665423152187691</c:v>
                </c:pt>
                <c:pt idx="323">
                  <c:v>0.47893820541843052</c:v>
                </c:pt>
                <c:pt idx="324">
                  <c:v>1.0608886666969042</c:v>
                </c:pt>
                <c:pt idx="325">
                  <c:v>0.26271411031574671</c:v>
                </c:pt>
                <c:pt idx="326">
                  <c:v>1.7002204527789895</c:v>
                </c:pt>
                <c:pt idx="327">
                  <c:v>0.81472413562327406</c:v>
                </c:pt>
                <c:pt idx="328">
                  <c:v>0.75674961208012059</c:v>
                </c:pt>
                <c:pt idx="329">
                  <c:v>0.58430207344141438</c:v>
                </c:pt>
                <c:pt idx="330">
                  <c:v>0.78041627272957581</c:v>
                </c:pt>
                <c:pt idx="331">
                  <c:v>1.3046038791936068</c:v>
                </c:pt>
                <c:pt idx="332">
                  <c:v>1.4293088020713409</c:v>
                </c:pt>
                <c:pt idx="333">
                  <c:v>0.85989848050650886</c:v>
                </c:pt>
                <c:pt idx="334">
                  <c:v>0.54217771206269205</c:v>
                </c:pt>
                <c:pt idx="335">
                  <c:v>1.2953193183299219</c:v>
                </c:pt>
                <c:pt idx="336">
                  <c:v>0.13445053274535382</c:v>
                </c:pt>
                <c:pt idx="337">
                  <c:v>0.44496915370836476</c:v>
                </c:pt>
                <c:pt idx="338">
                  <c:v>1.7048695378449927</c:v>
                </c:pt>
                <c:pt idx="339">
                  <c:v>0.96542838647168416</c:v>
                </c:pt>
                <c:pt idx="340">
                  <c:v>0.80501430250197037</c:v>
                </c:pt>
                <c:pt idx="341">
                  <c:v>0.89599425774381447</c:v>
                </c:pt>
                <c:pt idx="342">
                  <c:v>0.43743797508269</c:v>
                </c:pt>
                <c:pt idx="343">
                  <c:v>1.3837186526829184</c:v>
                </c:pt>
                <c:pt idx="344">
                  <c:v>1.7263606813914119</c:v>
                </c:pt>
                <c:pt idx="345">
                  <c:v>0.54906055427665656</c:v>
                </c:pt>
                <c:pt idx="346">
                  <c:v>1.2750463490957806</c:v>
                </c:pt>
                <c:pt idx="347">
                  <c:v>1.2328189061318522</c:v>
                </c:pt>
                <c:pt idx="348">
                  <c:v>0.38078549173837845</c:v>
                </c:pt>
                <c:pt idx="349">
                  <c:v>0.81874723961434681</c:v>
                </c:pt>
                <c:pt idx="350">
                  <c:v>0.50719037716366089</c:v>
                </c:pt>
                <c:pt idx="351">
                  <c:v>2.0547703388238605</c:v>
                </c:pt>
                <c:pt idx="352">
                  <c:v>0.57234637320855997</c:v>
                </c:pt>
                <c:pt idx="353">
                  <c:v>0.72778243333079118</c:v>
                </c:pt>
                <c:pt idx="354">
                  <c:v>0.2498985729732203</c:v>
                </c:pt>
                <c:pt idx="355">
                  <c:v>0.43456429556689252</c:v>
                </c:pt>
                <c:pt idx="356">
                  <c:v>0.55746762538649941</c:v>
                </c:pt>
                <c:pt idx="357">
                  <c:v>1.1894537389794748</c:v>
                </c:pt>
                <c:pt idx="358">
                  <c:v>0.79038236824756924</c:v>
                </c:pt>
                <c:pt idx="359">
                  <c:v>0.98158228525177726</c:v>
                </c:pt>
                <c:pt idx="360">
                  <c:v>0.70555290442744867</c:v>
                </c:pt>
                <c:pt idx="361">
                  <c:v>1.2088887818175287</c:v>
                </c:pt>
                <c:pt idx="362">
                  <c:v>0.71831220035274879</c:v>
                </c:pt>
                <c:pt idx="363">
                  <c:v>1.0933758105993279</c:v>
                </c:pt>
                <c:pt idx="364">
                  <c:v>1.2129529333738494</c:v>
                </c:pt>
                <c:pt idx="365">
                  <c:v>0.16296871622090156</c:v>
                </c:pt>
                <c:pt idx="366">
                  <c:v>0.58534768881018062</c:v>
                </c:pt>
                <c:pt idx="367">
                  <c:v>1.7359083482810149</c:v>
                </c:pt>
                <c:pt idx="368">
                  <c:v>0.6442777430345652</c:v>
                </c:pt>
                <c:pt idx="369">
                  <c:v>0.71603351341242483</c:v>
                </c:pt>
                <c:pt idx="370">
                  <c:v>0.89768026672406676</c:v>
                </c:pt>
                <c:pt idx="371">
                  <c:v>1.5611794607462983</c:v>
                </c:pt>
                <c:pt idx="372">
                  <c:v>0.69677258144693444</c:v>
                </c:pt>
                <c:pt idx="373">
                  <c:v>1.232931722004138</c:v>
                </c:pt>
                <c:pt idx="374">
                  <c:v>0.96009658176003732</c:v>
                </c:pt>
                <c:pt idx="375">
                  <c:v>0.90102245552585591</c:v>
                </c:pt>
                <c:pt idx="376">
                  <c:v>0.55425684292651101</c:v>
                </c:pt>
                <c:pt idx="377">
                  <c:v>2.1115135652226789</c:v>
                </c:pt>
                <c:pt idx="378">
                  <c:v>0.99674968504651307</c:v>
                </c:pt>
                <c:pt idx="379">
                  <c:v>0.70754030005869106</c:v>
                </c:pt>
                <c:pt idx="380">
                  <c:v>1.1322578443531341</c:v>
                </c:pt>
                <c:pt idx="381">
                  <c:v>1.1032517364231098</c:v>
                </c:pt>
                <c:pt idx="382">
                  <c:v>1.5765873477009908</c:v>
                </c:pt>
                <c:pt idx="383">
                  <c:v>1.3862401017058208</c:v>
                </c:pt>
                <c:pt idx="384">
                  <c:v>0.88564515044837056</c:v>
                </c:pt>
                <c:pt idx="385">
                  <c:v>1.5624321409042332</c:v>
                </c:pt>
                <c:pt idx="386">
                  <c:v>1.2834590066985232</c:v>
                </c:pt>
                <c:pt idx="387">
                  <c:v>0.5659683175561836</c:v>
                </c:pt>
                <c:pt idx="388">
                  <c:v>0.71627415422645957</c:v>
                </c:pt>
                <c:pt idx="389">
                  <c:v>0.75766845735536004</c:v>
                </c:pt>
                <c:pt idx="390">
                  <c:v>0.71235210132087479</c:v>
                </c:pt>
                <c:pt idx="391">
                  <c:v>0.90741766662617285</c:v>
                </c:pt>
                <c:pt idx="392">
                  <c:v>1.1116841431817852</c:v>
                </c:pt>
                <c:pt idx="393">
                  <c:v>0.81147475768412836</c:v>
                </c:pt>
                <c:pt idx="394">
                  <c:v>0.92344388793470278</c:v>
                </c:pt>
                <c:pt idx="395">
                  <c:v>0.87527847172796314</c:v>
                </c:pt>
                <c:pt idx="396">
                  <c:v>0.75348382905765132</c:v>
                </c:pt>
                <c:pt idx="397">
                  <c:v>0.82995268068710615</c:v>
                </c:pt>
                <c:pt idx="398">
                  <c:v>0.33815158094008385</c:v>
                </c:pt>
                <c:pt idx="399">
                  <c:v>0.5422457435520075</c:v>
                </c:pt>
                <c:pt idx="400">
                  <c:v>0.72014180266163652</c:v>
                </c:pt>
                <c:pt idx="401">
                  <c:v>0.88669763923008549</c:v>
                </c:pt>
                <c:pt idx="402">
                  <c:v>0.26849644978520809</c:v>
                </c:pt>
                <c:pt idx="403">
                  <c:v>0.31024400199942992</c:v>
                </c:pt>
                <c:pt idx="404">
                  <c:v>1.0918162102787865</c:v>
                </c:pt>
                <c:pt idx="405">
                  <c:v>1.0912142154258497</c:v>
                </c:pt>
                <c:pt idx="406">
                  <c:v>0.32452754011824331</c:v>
                </c:pt>
                <c:pt idx="407">
                  <c:v>1.1488561255899086</c:v>
                </c:pt>
                <c:pt idx="408">
                  <c:v>0.53887109899819408</c:v>
                </c:pt>
                <c:pt idx="409">
                  <c:v>1.1264221584128773</c:v>
                </c:pt>
                <c:pt idx="410">
                  <c:v>0.78730239970379934</c:v>
                </c:pt>
                <c:pt idx="411">
                  <c:v>0.66478529822529364</c:v>
                </c:pt>
                <c:pt idx="412">
                  <c:v>0.73062625156670014</c:v>
                </c:pt>
                <c:pt idx="413">
                  <c:v>1.0379342664526476</c:v>
                </c:pt>
                <c:pt idx="414">
                  <c:v>1.2632792559820301</c:v>
                </c:pt>
                <c:pt idx="415">
                  <c:v>1.2735720336504941</c:v>
                </c:pt>
                <c:pt idx="416">
                  <c:v>0.69113510333047012</c:v>
                </c:pt>
                <c:pt idx="417">
                  <c:v>0.86252029753793624</c:v>
                </c:pt>
                <c:pt idx="418">
                  <c:v>1.2437298069969869</c:v>
                </c:pt>
                <c:pt idx="419">
                  <c:v>1.6911973313784034</c:v>
                </c:pt>
                <c:pt idx="420">
                  <c:v>0.75610835479911465</c:v>
                </c:pt>
                <c:pt idx="421">
                  <c:v>1.1542891894023173</c:v>
                </c:pt>
                <c:pt idx="422">
                  <c:v>1.1124131079337436</c:v>
                </c:pt>
                <c:pt idx="423">
                  <c:v>0.79979882835269167</c:v>
                </c:pt>
                <c:pt idx="424">
                  <c:v>1.3239648795779173</c:v>
                </c:pt>
                <c:pt idx="425">
                  <c:v>0.97319795534701292</c:v>
                </c:pt>
                <c:pt idx="426">
                  <c:v>0.56575793458704482</c:v>
                </c:pt>
                <c:pt idx="427">
                  <c:v>0.63592648889282599</c:v>
                </c:pt>
                <c:pt idx="428">
                  <c:v>1.2422049033257407</c:v>
                </c:pt>
                <c:pt idx="429">
                  <c:v>2.3494199032299181</c:v>
                </c:pt>
                <c:pt idx="430">
                  <c:v>0.959076897723801</c:v>
                </c:pt>
                <c:pt idx="431">
                  <c:v>0.53595889748944059</c:v>
                </c:pt>
                <c:pt idx="432">
                  <c:v>0.33414937544140072</c:v>
                </c:pt>
                <c:pt idx="433">
                  <c:v>0.56995275745996188</c:v>
                </c:pt>
                <c:pt idx="434">
                  <c:v>0.63633654678815565</c:v>
                </c:pt>
                <c:pt idx="435">
                  <c:v>1.4329503636121455</c:v>
                </c:pt>
                <c:pt idx="436">
                  <c:v>0.710185998775543</c:v>
                </c:pt>
                <c:pt idx="437">
                  <c:v>0.64553664992904114</c:v>
                </c:pt>
                <c:pt idx="438">
                  <c:v>1.4597440089358855</c:v>
                </c:pt>
                <c:pt idx="439">
                  <c:v>0.87102327318766082</c:v>
                </c:pt>
                <c:pt idx="440">
                  <c:v>0.57340282000408715</c:v>
                </c:pt>
                <c:pt idx="441">
                  <c:v>1.9642477295066032</c:v>
                </c:pt>
                <c:pt idx="442">
                  <c:v>2.1275542916803287</c:v>
                </c:pt>
                <c:pt idx="443">
                  <c:v>1.0299486940558795</c:v>
                </c:pt>
                <c:pt idx="444">
                  <c:v>2.1264609504527501</c:v>
                </c:pt>
                <c:pt idx="445">
                  <c:v>1.3906810282752404</c:v>
                </c:pt>
                <c:pt idx="446">
                  <c:v>0.43204465121906338</c:v>
                </c:pt>
                <c:pt idx="447">
                  <c:v>0.80652624945937368</c:v>
                </c:pt>
                <c:pt idx="448">
                  <c:v>0.74874725614367932</c:v>
                </c:pt>
                <c:pt idx="449">
                  <c:v>1.1096641357746833</c:v>
                </c:pt>
                <c:pt idx="450">
                  <c:v>1.118352558027329</c:v>
                </c:pt>
                <c:pt idx="451">
                  <c:v>1.108758260456971</c:v>
                </c:pt>
                <c:pt idx="452">
                  <c:v>1.6372725851229193</c:v>
                </c:pt>
                <c:pt idx="453">
                  <c:v>1.0315489763794408</c:v>
                </c:pt>
                <c:pt idx="454">
                  <c:v>0.37829023525982242</c:v>
                </c:pt>
                <c:pt idx="455">
                  <c:v>1.0408173759675698</c:v>
                </c:pt>
                <c:pt idx="456">
                  <c:v>0.43141761996465222</c:v>
                </c:pt>
                <c:pt idx="457">
                  <c:v>0.25202647344127499</c:v>
                </c:pt>
                <c:pt idx="458">
                  <c:v>0.54318331681246335</c:v>
                </c:pt>
                <c:pt idx="459">
                  <c:v>0.67015919774220145</c:v>
                </c:pt>
                <c:pt idx="460">
                  <c:v>1.1030221989685627</c:v>
                </c:pt>
                <c:pt idx="461">
                  <c:v>0.41710612498045213</c:v>
                </c:pt>
                <c:pt idx="462">
                  <c:v>0.76131625404797032</c:v>
                </c:pt>
                <c:pt idx="463">
                  <c:v>1.3732134049477869</c:v>
                </c:pt>
                <c:pt idx="464">
                  <c:v>0.90096477562032462</c:v>
                </c:pt>
                <c:pt idx="465">
                  <c:v>1.2514302575324332</c:v>
                </c:pt>
                <c:pt idx="466">
                  <c:v>0.44419236891756936</c:v>
                </c:pt>
                <c:pt idx="467">
                  <c:v>2.0564811516613721</c:v>
                </c:pt>
                <c:pt idx="468">
                  <c:v>1.537820280146404</c:v>
                </c:pt>
                <c:pt idx="469">
                  <c:v>0.62591454022884152</c:v>
                </c:pt>
                <c:pt idx="470">
                  <c:v>0.9376661589299824</c:v>
                </c:pt>
                <c:pt idx="471">
                  <c:v>0.81393842130549177</c:v>
                </c:pt>
                <c:pt idx="472">
                  <c:v>0.56097631778511292</c:v>
                </c:pt>
                <c:pt idx="473">
                  <c:v>1.0215550223866097</c:v>
                </c:pt>
                <c:pt idx="474">
                  <c:v>0.57836041663893101</c:v>
                </c:pt>
                <c:pt idx="475">
                  <c:v>1.4634951909552865</c:v>
                </c:pt>
                <c:pt idx="476">
                  <c:v>0.66362610019821433</c:v>
                </c:pt>
                <c:pt idx="477">
                  <c:v>1.0429130470932408</c:v>
                </c:pt>
                <c:pt idx="478">
                  <c:v>1.2743584421392318</c:v>
                </c:pt>
                <c:pt idx="479">
                  <c:v>0.90282620797731339</c:v>
                </c:pt>
                <c:pt idx="480">
                  <c:v>1.0754218945617113</c:v>
                </c:pt>
                <c:pt idx="481">
                  <c:v>2.0812134808794207</c:v>
                </c:pt>
                <c:pt idx="482">
                  <c:v>1.3591632117129733</c:v>
                </c:pt>
                <c:pt idx="483">
                  <c:v>1.4035946038536582</c:v>
                </c:pt>
                <c:pt idx="484">
                  <c:v>0.46762152658336786</c:v>
                </c:pt>
                <c:pt idx="485">
                  <c:v>0.5296828142916653</c:v>
                </c:pt>
                <c:pt idx="486">
                  <c:v>0.42723658034353562</c:v>
                </c:pt>
                <c:pt idx="487">
                  <c:v>0.16457059150356945</c:v>
                </c:pt>
                <c:pt idx="488">
                  <c:v>0.63673122567214968</c:v>
                </c:pt>
                <c:pt idx="489">
                  <c:v>1.0373865400808333</c:v>
                </c:pt>
                <c:pt idx="490">
                  <c:v>0.96371221700472687</c:v>
                </c:pt>
                <c:pt idx="491">
                  <c:v>0.30962776662023472</c:v>
                </c:pt>
                <c:pt idx="492">
                  <c:v>0.91375375986276408</c:v>
                </c:pt>
                <c:pt idx="493">
                  <c:v>1.1368352163993936</c:v>
                </c:pt>
                <c:pt idx="494">
                  <c:v>1.5052569949603527</c:v>
                </c:pt>
                <c:pt idx="495">
                  <c:v>0.32153467260999213</c:v>
                </c:pt>
                <c:pt idx="496">
                  <c:v>1.1597646505217747</c:v>
                </c:pt>
                <c:pt idx="497">
                  <c:v>1.5610278598165981</c:v>
                </c:pt>
                <c:pt idx="498">
                  <c:v>1.4067926811927058</c:v>
                </c:pt>
                <c:pt idx="499">
                  <c:v>1.1281616629858513</c:v>
                </c:pt>
                <c:pt idx="500">
                  <c:v>1.4446672020138644</c:v>
                </c:pt>
                <c:pt idx="501">
                  <c:v>1.7223066927853417</c:v>
                </c:pt>
                <c:pt idx="502">
                  <c:v>1.2474301661896963</c:v>
                </c:pt>
                <c:pt idx="503">
                  <c:v>0.56164015440834847</c:v>
                </c:pt>
                <c:pt idx="504">
                  <c:v>1.443548036735365</c:v>
                </c:pt>
                <c:pt idx="505">
                  <c:v>0.7355211983669</c:v>
                </c:pt>
                <c:pt idx="506">
                  <c:v>0.64683257031709884</c:v>
                </c:pt>
                <c:pt idx="507">
                  <c:v>1.0328599011717494</c:v>
                </c:pt>
                <c:pt idx="508">
                  <c:v>0.32580639491947444</c:v>
                </c:pt>
                <c:pt idx="509">
                  <c:v>1.5674708813151339</c:v>
                </c:pt>
                <c:pt idx="510">
                  <c:v>0.7598497326705892</c:v>
                </c:pt>
                <c:pt idx="511">
                  <c:v>0.50899196702097604</c:v>
                </c:pt>
                <c:pt idx="512">
                  <c:v>1.8309838076664</c:v>
                </c:pt>
                <c:pt idx="513">
                  <c:v>0.51236355318774751</c:v>
                </c:pt>
                <c:pt idx="514">
                  <c:v>0.23528398766481887</c:v>
                </c:pt>
                <c:pt idx="515">
                  <c:v>1.2745486362066754</c:v>
                </c:pt>
                <c:pt idx="516">
                  <c:v>0.66912002021904926</c:v>
                </c:pt>
                <c:pt idx="517">
                  <c:v>1.0087796185277833</c:v>
                </c:pt>
                <c:pt idx="518">
                  <c:v>1.4199774391322075</c:v>
                </c:pt>
                <c:pt idx="519">
                  <c:v>0.45398387437599336</c:v>
                </c:pt>
                <c:pt idx="520">
                  <c:v>0.80579512333049919</c:v>
                </c:pt>
                <c:pt idx="521">
                  <c:v>1.8129594726418448</c:v>
                </c:pt>
                <c:pt idx="522">
                  <c:v>1.2450541155307218</c:v>
                </c:pt>
                <c:pt idx="523">
                  <c:v>1.411064775339909</c:v>
                </c:pt>
                <c:pt idx="524">
                  <c:v>0.45509300990103485</c:v>
                </c:pt>
                <c:pt idx="525">
                  <c:v>2.6698475986146573</c:v>
                </c:pt>
                <c:pt idx="526">
                  <c:v>0.7845369695726685</c:v>
                </c:pt>
                <c:pt idx="527">
                  <c:v>0.50363695348879434</c:v>
                </c:pt>
                <c:pt idx="528">
                  <c:v>1.1317145295235869</c:v>
                </c:pt>
                <c:pt idx="529">
                  <c:v>0.31951926713663692</c:v>
                </c:pt>
                <c:pt idx="530">
                  <c:v>0.67557142512647483</c:v>
                </c:pt>
                <c:pt idx="531">
                  <c:v>0.53047750921175585</c:v>
                </c:pt>
                <c:pt idx="532">
                  <c:v>1.8071780368632149</c:v>
                </c:pt>
                <c:pt idx="533">
                  <c:v>1.057529377189659</c:v>
                </c:pt>
                <c:pt idx="534">
                  <c:v>1.0592079975265307</c:v>
                </c:pt>
                <c:pt idx="535">
                  <c:v>1.2991525694642529</c:v>
                </c:pt>
                <c:pt idx="536">
                  <c:v>0.57155468142521104</c:v>
                </c:pt>
                <c:pt idx="537">
                  <c:v>1.2299153114763419</c:v>
                </c:pt>
                <c:pt idx="538">
                  <c:v>0.74124284003450602</c:v>
                </c:pt>
                <c:pt idx="539">
                  <c:v>1.588145981969507</c:v>
                </c:pt>
                <c:pt idx="540">
                  <c:v>1.6870254674694694</c:v>
                </c:pt>
                <c:pt idx="541">
                  <c:v>1.1442282820051746</c:v>
                </c:pt>
                <c:pt idx="542">
                  <c:v>2.2358283033935384</c:v>
                </c:pt>
                <c:pt idx="543">
                  <c:v>0.44847745875755701</c:v>
                </c:pt>
                <c:pt idx="544">
                  <c:v>1.2522019244344631</c:v>
                </c:pt>
                <c:pt idx="545">
                  <c:v>0.61951726797994444</c:v>
                </c:pt>
                <c:pt idx="546">
                  <c:v>0.71055261523838498</c:v>
                </c:pt>
                <c:pt idx="547">
                  <c:v>0.73051220281653984</c:v>
                </c:pt>
                <c:pt idx="548">
                  <c:v>2.6968863328509247</c:v>
                </c:pt>
                <c:pt idx="549">
                  <c:v>0.71015969722958983</c:v>
                </c:pt>
                <c:pt idx="550">
                  <c:v>1.2257470781403368</c:v>
                </c:pt>
                <c:pt idx="551">
                  <c:v>1.4349614689433632</c:v>
                </c:pt>
                <c:pt idx="552">
                  <c:v>1.3549831305016444</c:v>
                </c:pt>
                <c:pt idx="553">
                  <c:v>0.85084662544319856</c:v>
                </c:pt>
                <c:pt idx="554">
                  <c:v>0.60806835721108843</c:v>
                </c:pt>
                <c:pt idx="555">
                  <c:v>0.78024107280163257</c:v>
                </c:pt>
                <c:pt idx="556">
                  <c:v>1.2823892168679689</c:v>
                </c:pt>
                <c:pt idx="557">
                  <c:v>0.75763506545727122</c:v>
                </c:pt>
                <c:pt idx="558">
                  <c:v>1.2021338836150843</c:v>
                </c:pt>
                <c:pt idx="559">
                  <c:v>1.0889324466868429</c:v>
                </c:pt>
                <c:pt idx="560">
                  <c:v>0.67167235132407921</c:v>
                </c:pt>
                <c:pt idx="561">
                  <c:v>1.1027306555305718</c:v>
                </c:pt>
                <c:pt idx="562">
                  <c:v>1.1569800331762505</c:v>
                </c:pt>
                <c:pt idx="563">
                  <c:v>0.85808102891336502</c:v>
                </c:pt>
                <c:pt idx="564">
                  <c:v>0.8921988331977263</c:v>
                </c:pt>
                <c:pt idx="565">
                  <c:v>1.0542446311247848</c:v>
                </c:pt>
                <c:pt idx="566">
                  <c:v>0.58666952462976041</c:v>
                </c:pt>
                <c:pt idx="567">
                  <c:v>1.4849184894519538</c:v>
                </c:pt>
                <c:pt idx="568">
                  <c:v>0.79938904264852018</c:v>
                </c:pt>
                <c:pt idx="569">
                  <c:v>0.46983472419487077</c:v>
                </c:pt>
                <c:pt idx="570">
                  <c:v>1.4063122228727494</c:v>
                </c:pt>
                <c:pt idx="571">
                  <c:v>0.5156100923264868</c:v>
                </c:pt>
                <c:pt idx="572">
                  <c:v>1.3142653652214469</c:v>
                </c:pt>
                <c:pt idx="573">
                  <c:v>0.32138946152555964</c:v>
                </c:pt>
                <c:pt idx="574">
                  <c:v>0.78255711388835936</c:v>
                </c:pt>
                <c:pt idx="575">
                  <c:v>1.8016915637075313</c:v>
                </c:pt>
                <c:pt idx="576">
                  <c:v>1.5895768820554745</c:v>
                </c:pt>
                <c:pt idx="577">
                  <c:v>0.62058667991168592</c:v>
                </c:pt>
                <c:pt idx="578">
                  <c:v>0.65976994287306323</c:v>
                </c:pt>
                <c:pt idx="579">
                  <c:v>1.3971356186404296</c:v>
                </c:pt>
                <c:pt idx="580">
                  <c:v>0.57710998924683699</c:v>
                </c:pt>
                <c:pt idx="581">
                  <c:v>1.5734912384388111</c:v>
                </c:pt>
                <c:pt idx="582">
                  <c:v>0.78482547994040353</c:v>
                </c:pt>
                <c:pt idx="583">
                  <c:v>0.84904592392975775</c:v>
                </c:pt>
                <c:pt idx="584">
                  <c:v>3.6227352205728427</c:v>
                </c:pt>
                <c:pt idx="585">
                  <c:v>0.54971218003519329</c:v>
                </c:pt>
                <c:pt idx="586">
                  <c:v>1.2304323516021767</c:v>
                </c:pt>
                <c:pt idx="587">
                  <c:v>1.9074176616116434</c:v>
                </c:pt>
                <c:pt idx="588">
                  <c:v>0.54989489150696047</c:v>
                </c:pt>
                <c:pt idx="589">
                  <c:v>0.59216598941013787</c:v>
                </c:pt>
                <c:pt idx="590">
                  <c:v>0.93987427194699746</c:v>
                </c:pt>
                <c:pt idx="591">
                  <c:v>0.93803659877186651</c:v>
                </c:pt>
                <c:pt idx="592">
                  <c:v>0.55796424444920645</c:v>
                </c:pt>
                <c:pt idx="593">
                  <c:v>1.0097770595248503</c:v>
                </c:pt>
                <c:pt idx="594">
                  <c:v>0.92405784114110168</c:v>
                </c:pt>
                <c:pt idx="595">
                  <c:v>0.82434265094657477</c:v>
                </c:pt>
                <c:pt idx="596">
                  <c:v>1.7090040075777855</c:v>
                </c:pt>
                <c:pt idx="597">
                  <c:v>1.4924784735100898</c:v>
                </c:pt>
                <c:pt idx="598">
                  <c:v>0.54232393639845644</c:v>
                </c:pt>
                <c:pt idx="599">
                  <c:v>0.74984511114007746</c:v>
                </c:pt>
                <c:pt idx="600">
                  <c:v>0.19237188614947076</c:v>
                </c:pt>
                <c:pt idx="601">
                  <c:v>0.52582101527604141</c:v>
                </c:pt>
                <c:pt idx="602">
                  <c:v>0.52079291648629911</c:v>
                </c:pt>
                <c:pt idx="603">
                  <c:v>0.88000597143213788</c:v>
                </c:pt>
                <c:pt idx="604">
                  <c:v>0.88198610463369975</c:v>
                </c:pt>
                <c:pt idx="605">
                  <c:v>0.74973588673908897</c:v>
                </c:pt>
                <c:pt idx="606">
                  <c:v>1.5100794824518182</c:v>
                </c:pt>
                <c:pt idx="607">
                  <c:v>1.2905894137350986</c:v>
                </c:pt>
                <c:pt idx="608">
                  <c:v>0.52080633076307048</c:v>
                </c:pt>
                <c:pt idx="609">
                  <c:v>0.61760989366688912</c:v>
                </c:pt>
                <c:pt idx="610">
                  <c:v>0.19191984659757558</c:v>
                </c:pt>
                <c:pt idx="611">
                  <c:v>1.0062679651722244</c:v>
                </c:pt>
                <c:pt idx="612">
                  <c:v>2.7533932828452525</c:v>
                </c:pt>
                <c:pt idx="613">
                  <c:v>1.589340001349</c:v>
                </c:pt>
                <c:pt idx="614">
                  <c:v>0.94564173496224757</c:v>
                </c:pt>
                <c:pt idx="615">
                  <c:v>1.2232795456093983</c:v>
                </c:pt>
                <c:pt idx="616">
                  <c:v>0.51149709879749872</c:v>
                </c:pt>
                <c:pt idx="617">
                  <c:v>1.0122333763244151</c:v>
                </c:pt>
                <c:pt idx="618">
                  <c:v>0.81805432930611566</c:v>
                </c:pt>
                <c:pt idx="619">
                  <c:v>0.62604443844475732</c:v>
                </c:pt>
                <c:pt idx="620">
                  <c:v>1.2333755247972178</c:v>
                </c:pt>
                <c:pt idx="621">
                  <c:v>2.2794278938755164</c:v>
                </c:pt>
                <c:pt idx="622">
                  <c:v>0.42697625726662602</c:v>
                </c:pt>
                <c:pt idx="623">
                  <c:v>2.5954123177082691</c:v>
                </c:pt>
                <c:pt idx="624">
                  <c:v>1.0347404803665703</c:v>
                </c:pt>
                <c:pt idx="625">
                  <c:v>0.69318665398684243</c:v>
                </c:pt>
                <c:pt idx="626">
                  <c:v>1.4078571838837683</c:v>
                </c:pt>
                <c:pt idx="627">
                  <c:v>0.35358369516774923</c:v>
                </c:pt>
                <c:pt idx="628">
                  <c:v>0.61484632645402637</c:v>
                </c:pt>
                <c:pt idx="629">
                  <c:v>0.63685382321405248</c:v>
                </c:pt>
                <c:pt idx="630">
                  <c:v>0.68080882101989015</c:v>
                </c:pt>
                <c:pt idx="631">
                  <c:v>0.74492097222823717</c:v>
                </c:pt>
                <c:pt idx="632">
                  <c:v>1.645025572566525</c:v>
                </c:pt>
                <c:pt idx="633">
                  <c:v>1.4331026632543313</c:v>
                </c:pt>
                <c:pt idx="634">
                  <c:v>0.56880739307451644</c:v>
                </c:pt>
                <c:pt idx="635">
                  <c:v>0.99363979902397648</c:v>
                </c:pt>
                <c:pt idx="636">
                  <c:v>0.70335638454318317</c:v>
                </c:pt>
                <c:pt idx="637">
                  <c:v>1.6446609245584038</c:v>
                </c:pt>
                <c:pt idx="638">
                  <c:v>1.0661515049315988</c:v>
                </c:pt>
                <c:pt idx="639">
                  <c:v>0.40085858828514648</c:v>
                </c:pt>
                <c:pt idx="640">
                  <c:v>0.3469220080930131</c:v>
                </c:pt>
                <c:pt idx="641">
                  <c:v>0.72189871858414845</c:v>
                </c:pt>
                <c:pt idx="642">
                  <c:v>0.4827499111624482</c:v>
                </c:pt>
                <c:pt idx="643">
                  <c:v>0.84308777242484001</c:v>
                </c:pt>
                <c:pt idx="644">
                  <c:v>1.1570686156576906</c:v>
                </c:pt>
                <c:pt idx="645">
                  <c:v>0.99838527929608256</c:v>
                </c:pt>
                <c:pt idx="646">
                  <c:v>0.75309358804296467</c:v>
                </c:pt>
                <c:pt idx="647">
                  <c:v>1.3705474835747327</c:v>
                </c:pt>
                <c:pt idx="648">
                  <c:v>0.69440415238027675</c:v>
                </c:pt>
                <c:pt idx="649">
                  <c:v>0.44196514881894577</c:v>
                </c:pt>
                <c:pt idx="650">
                  <c:v>0.87777318659204506</c:v>
                </c:pt>
                <c:pt idx="651">
                  <c:v>0.81840744746468252</c:v>
                </c:pt>
                <c:pt idx="652">
                  <c:v>1.5364802615150333</c:v>
                </c:pt>
                <c:pt idx="653">
                  <c:v>1.7958307493928656</c:v>
                </c:pt>
                <c:pt idx="654">
                  <c:v>0.33021318994241994</c:v>
                </c:pt>
                <c:pt idx="655">
                  <c:v>1.0620452484645355</c:v>
                </c:pt>
                <c:pt idx="656">
                  <c:v>1.1075899850950461</c:v>
                </c:pt>
                <c:pt idx="657">
                  <c:v>1.4870507898874166</c:v>
                </c:pt>
                <c:pt idx="658">
                  <c:v>0.53751506370437518</c:v>
                </c:pt>
                <c:pt idx="659">
                  <c:v>0.63512931233860859</c:v>
                </c:pt>
                <c:pt idx="660">
                  <c:v>2.4469920074275842</c:v>
                </c:pt>
                <c:pt idx="661">
                  <c:v>0.48013630829760123</c:v>
                </c:pt>
                <c:pt idx="662">
                  <c:v>0.40783094141981246</c:v>
                </c:pt>
                <c:pt idx="663">
                  <c:v>1.4879017394337355</c:v>
                </c:pt>
                <c:pt idx="664">
                  <c:v>0.46261870780064207</c:v>
                </c:pt>
                <c:pt idx="665">
                  <c:v>0.93358078675516198</c:v>
                </c:pt>
                <c:pt idx="666">
                  <c:v>1.0369954079794923</c:v>
                </c:pt>
                <c:pt idx="667">
                  <c:v>1.652425321793539</c:v>
                </c:pt>
                <c:pt idx="668">
                  <c:v>0.79092689223691859</c:v>
                </c:pt>
                <c:pt idx="669">
                  <c:v>0.49397611870624492</c:v>
                </c:pt>
                <c:pt idx="670">
                  <c:v>1.1996423091746176</c:v>
                </c:pt>
                <c:pt idx="671">
                  <c:v>1.2108950234893074</c:v>
                </c:pt>
                <c:pt idx="672">
                  <c:v>1.8355442846496572</c:v>
                </c:pt>
                <c:pt idx="673">
                  <c:v>0.27888450561231948</c:v>
                </c:pt>
                <c:pt idx="674">
                  <c:v>0.88094356158072717</c:v>
                </c:pt>
                <c:pt idx="675">
                  <c:v>0.58277651598912472</c:v>
                </c:pt>
                <c:pt idx="676">
                  <c:v>0.91103159128158628</c:v>
                </c:pt>
                <c:pt idx="677">
                  <c:v>0.62805344561233145</c:v>
                </c:pt>
                <c:pt idx="678">
                  <c:v>0.95833512260535003</c:v>
                </c:pt>
                <c:pt idx="679">
                  <c:v>0.8007997360293001</c:v>
                </c:pt>
                <c:pt idx="680">
                  <c:v>1.0981017063000347</c:v>
                </c:pt>
                <c:pt idx="681">
                  <c:v>0.48344014958844328</c:v>
                </c:pt>
                <c:pt idx="682">
                  <c:v>0.75229911542039141</c:v>
                </c:pt>
                <c:pt idx="683">
                  <c:v>1.2008123355767777</c:v>
                </c:pt>
                <c:pt idx="684">
                  <c:v>1.7608182481181562</c:v>
                </c:pt>
                <c:pt idx="685">
                  <c:v>0.92728701723811435</c:v>
                </c:pt>
                <c:pt idx="686">
                  <c:v>0.55629931010892442</c:v>
                </c:pt>
                <c:pt idx="687">
                  <c:v>0.86881404749157398</c:v>
                </c:pt>
                <c:pt idx="688">
                  <c:v>0.73874434354283502</c:v>
                </c:pt>
                <c:pt idx="689">
                  <c:v>0.94713448899418828</c:v>
                </c:pt>
                <c:pt idx="690">
                  <c:v>1.7929436525735072</c:v>
                </c:pt>
                <c:pt idx="691">
                  <c:v>0.64510150187463833</c:v>
                </c:pt>
                <c:pt idx="692">
                  <c:v>1.8980883667935657</c:v>
                </c:pt>
                <c:pt idx="693">
                  <c:v>1.6189457109361731</c:v>
                </c:pt>
                <c:pt idx="694">
                  <c:v>0.38021036379182538</c:v>
                </c:pt>
                <c:pt idx="695">
                  <c:v>0.21717017833354402</c:v>
                </c:pt>
                <c:pt idx="696">
                  <c:v>1.2589638851430387</c:v>
                </c:pt>
                <c:pt idx="697">
                  <c:v>0.75949518956410578</c:v>
                </c:pt>
                <c:pt idx="698">
                  <c:v>0.72367525038470937</c:v>
                </c:pt>
                <c:pt idx="699">
                  <c:v>1.1077924166069775</c:v>
                </c:pt>
                <c:pt idx="700">
                  <c:v>1.6005372680354633</c:v>
                </c:pt>
                <c:pt idx="701">
                  <c:v>1.6298493287299762</c:v>
                </c:pt>
                <c:pt idx="702">
                  <c:v>1.2582946744831764</c:v>
                </c:pt>
                <c:pt idx="703">
                  <c:v>0.87787923364556619</c:v>
                </c:pt>
                <c:pt idx="704">
                  <c:v>1.9755051400617345</c:v>
                </c:pt>
                <c:pt idx="705">
                  <c:v>0.93559314231399748</c:v>
                </c:pt>
                <c:pt idx="706">
                  <c:v>1.0578923401156928</c:v>
                </c:pt>
                <c:pt idx="707">
                  <c:v>0.6250296885380805</c:v>
                </c:pt>
                <c:pt idx="708">
                  <c:v>1.5183987250139672</c:v>
                </c:pt>
                <c:pt idx="709">
                  <c:v>1.158258639681963</c:v>
                </c:pt>
                <c:pt idx="710">
                  <c:v>0.44282716232602276</c:v>
                </c:pt>
                <c:pt idx="711">
                  <c:v>1.013986650863125</c:v>
                </c:pt>
                <c:pt idx="712">
                  <c:v>0.89897803642515672</c:v>
                </c:pt>
                <c:pt idx="713">
                  <c:v>0.53586648374454959</c:v>
                </c:pt>
                <c:pt idx="714">
                  <c:v>0.24077169559719208</c:v>
                </c:pt>
                <c:pt idx="715">
                  <c:v>0.84126192010982892</c:v>
                </c:pt>
                <c:pt idx="716">
                  <c:v>0.79943332826355962</c:v>
                </c:pt>
                <c:pt idx="717">
                  <c:v>0.4942916872353279</c:v>
                </c:pt>
                <c:pt idx="718">
                  <c:v>0.88671322117589979</c:v>
                </c:pt>
                <c:pt idx="719">
                  <c:v>0.44653737896815493</c:v>
                </c:pt>
                <c:pt idx="720">
                  <c:v>1.511048593607186</c:v>
                </c:pt>
                <c:pt idx="721">
                  <c:v>1.5743686076942578</c:v>
                </c:pt>
                <c:pt idx="722">
                  <c:v>0.74465089540207341</c:v>
                </c:pt>
                <c:pt idx="723">
                  <c:v>0.38247401360322664</c:v>
                </c:pt>
                <c:pt idx="724">
                  <c:v>0.56149966520309491</c:v>
                </c:pt>
                <c:pt idx="725">
                  <c:v>0.19068118691954586</c:v>
                </c:pt>
                <c:pt idx="726">
                  <c:v>0.77292451369374593</c:v>
                </c:pt>
                <c:pt idx="727">
                  <c:v>0.35443624173263555</c:v>
                </c:pt>
                <c:pt idx="728">
                  <c:v>0.69805557695726406</c:v>
                </c:pt>
                <c:pt idx="729">
                  <c:v>0.34591161345553317</c:v>
                </c:pt>
                <c:pt idx="730">
                  <c:v>0.87151251502528149</c:v>
                </c:pt>
                <c:pt idx="731">
                  <c:v>1.6635791580465884</c:v>
                </c:pt>
                <c:pt idx="732">
                  <c:v>1.1746090471403152</c:v>
                </c:pt>
                <c:pt idx="733">
                  <c:v>0.64803279600889174</c:v>
                </c:pt>
                <c:pt idx="734">
                  <c:v>2.1296904772493446</c:v>
                </c:pt>
                <c:pt idx="735">
                  <c:v>1.5180393328810555</c:v>
                </c:pt>
                <c:pt idx="736">
                  <c:v>0.27972949265120534</c:v>
                </c:pt>
                <c:pt idx="737">
                  <c:v>0.84344775975258746</c:v>
                </c:pt>
                <c:pt idx="738">
                  <c:v>1.1437654941888902</c:v>
                </c:pt>
                <c:pt idx="739">
                  <c:v>1.0017911519724567</c:v>
                </c:pt>
                <c:pt idx="740">
                  <c:v>1.0209247302146278</c:v>
                </c:pt>
                <c:pt idx="741">
                  <c:v>0.26500762454203963</c:v>
                </c:pt>
                <c:pt idx="742">
                  <c:v>1.2984184584042673</c:v>
                </c:pt>
                <c:pt idx="743">
                  <c:v>0.80964180339165415</c:v>
                </c:pt>
                <c:pt idx="744">
                  <c:v>0.48286748323480727</c:v>
                </c:pt>
                <c:pt idx="745">
                  <c:v>0.84669541276707438</c:v>
                </c:pt>
                <c:pt idx="746">
                  <c:v>1.0747689792235864</c:v>
                </c:pt>
                <c:pt idx="747">
                  <c:v>0.82120402152925798</c:v>
                </c:pt>
                <c:pt idx="748">
                  <c:v>0.62334298143979305</c:v>
                </c:pt>
                <c:pt idx="749">
                  <c:v>1.1565219534450002</c:v>
                </c:pt>
                <c:pt idx="750">
                  <c:v>1.0391312980788348</c:v>
                </c:pt>
                <c:pt idx="751">
                  <c:v>1.3542654576446564</c:v>
                </c:pt>
                <c:pt idx="752">
                  <c:v>0.71724581023409373</c:v>
                </c:pt>
                <c:pt idx="753">
                  <c:v>0.51339181939087519</c:v>
                </c:pt>
                <c:pt idx="754">
                  <c:v>1.944810289288138</c:v>
                </c:pt>
                <c:pt idx="755">
                  <c:v>0.59675543247242036</c:v>
                </c:pt>
                <c:pt idx="756">
                  <c:v>0.8405664897455164</c:v>
                </c:pt>
                <c:pt idx="757">
                  <c:v>0.5632491779371277</c:v>
                </c:pt>
                <c:pt idx="758">
                  <c:v>1.8313767720304057</c:v>
                </c:pt>
                <c:pt idx="759">
                  <c:v>1.1257544089610605</c:v>
                </c:pt>
                <c:pt idx="760">
                  <c:v>0.92562375398175523</c:v>
                </c:pt>
                <c:pt idx="761">
                  <c:v>0.43073708944833444</c:v>
                </c:pt>
                <c:pt idx="762">
                  <c:v>1.5090552802494288</c:v>
                </c:pt>
                <c:pt idx="763">
                  <c:v>1.2526189337666864</c:v>
                </c:pt>
                <c:pt idx="764">
                  <c:v>0.81627776404271257</c:v>
                </c:pt>
                <c:pt idx="765">
                  <c:v>1.3592635781755753</c:v>
                </c:pt>
                <c:pt idx="766">
                  <c:v>0.69190082226659499</c:v>
                </c:pt>
                <c:pt idx="767">
                  <c:v>0.53968968691644725</c:v>
                </c:pt>
                <c:pt idx="768">
                  <c:v>0.89769731392234842</c:v>
                </c:pt>
                <c:pt idx="769">
                  <c:v>0.76866555188196573</c:v>
                </c:pt>
                <c:pt idx="770">
                  <c:v>1.4006798993479723</c:v>
                </c:pt>
                <c:pt idx="771">
                  <c:v>1.1897374937098826</c:v>
                </c:pt>
                <c:pt idx="772">
                  <c:v>0.59961908241605844</c:v>
                </c:pt>
                <c:pt idx="773">
                  <c:v>0.17838834888396377</c:v>
                </c:pt>
                <c:pt idx="774">
                  <c:v>0.79356786373501353</c:v>
                </c:pt>
                <c:pt idx="775">
                  <c:v>1.1454820046689602</c:v>
                </c:pt>
                <c:pt idx="776">
                  <c:v>2.0007355281152512</c:v>
                </c:pt>
                <c:pt idx="777">
                  <c:v>3.8504073240259493E-2</c:v>
                </c:pt>
                <c:pt idx="778">
                  <c:v>1.0651752667906493</c:v>
                </c:pt>
                <c:pt idx="779">
                  <c:v>0.56658806776603288</c:v>
                </c:pt>
                <c:pt idx="780">
                  <c:v>0.97860823838789157</c:v>
                </c:pt>
                <c:pt idx="781">
                  <c:v>1.4982011560975308</c:v>
                </c:pt>
                <c:pt idx="782">
                  <c:v>1.6130657624965721</c:v>
                </c:pt>
                <c:pt idx="783">
                  <c:v>1.1576940154714346</c:v>
                </c:pt>
                <c:pt idx="784">
                  <c:v>1.0808844536589068</c:v>
                </c:pt>
                <c:pt idx="785">
                  <c:v>1.119513438783432</c:v>
                </c:pt>
                <c:pt idx="786">
                  <c:v>1.2799565364928742</c:v>
                </c:pt>
                <c:pt idx="787">
                  <c:v>0.54586510606132277</c:v>
                </c:pt>
                <c:pt idx="788">
                  <c:v>1.5062008191576717</c:v>
                </c:pt>
                <c:pt idx="789">
                  <c:v>0.32900149187788513</c:v>
                </c:pt>
                <c:pt idx="790">
                  <c:v>1.2110637893030509</c:v>
                </c:pt>
                <c:pt idx="791">
                  <c:v>1.2470786576704582</c:v>
                </c:pt>
                <c:pt idx="792">
                  <c:v>0.69372608158648397</c:v>
                </c:pt>
                <c:pt idx="793">
                  <c:v>0.60224622271553896</c:v>
                </c:pt>
                <c:pt idx="794">
                  <c:v>0.64679198966509888</c:v>
                </c:pt>
                <c:pt idx="795">
                  <c:v>1.1258056329266817</c:v>
                </c:pt>
                <c:pt idx="796">
                  <c:v>2.2488917688771011</c:v>
                </c:pt>
                <c:pt idx="797">
                  <c:v>0.70296995665247564</c:v>
                </c:pt>
                <c:pt idx="798">
                  <c:v>1.2327909354971927</c:v>
                </c:pt>
                <c:pt idx="799">
                  <c:v>0.77196004852693556</c:v>
                </c:pt>
                <c:pt idx="800">
                  <c:v>0.39896140007942854</c:v>
                </c:pt>
                <c:pt idx="801">
                  <c:v>1.0842404832350614</c:v>
                </c:pt>
                <c:pt idx="802">
                  <c:v>0.8952360338499501</c:v>
                </c:pt>
                <c:pt idx="803">
                  <c:v>0.8487506323114441</c:v>
                </c:pt>
                <c:pt idx="804">
                  <c:v>1.2160125359983835</c:v>
                </c:pt>
                <c:pt idx="805">
                  <c:v>1.2298139097587182</c:v>
                </c:pt>
                <c:pt idx="806">
                  <c:v>2.5585187374865561</c:v>
                </c:pt>
                <c:pt idx="807">
                  <c:v>1.0926422716166624</c:v>
                </c:pt>
                <c:pt idx="808">
                  <c:v>0.99537642761037171</c:v>
                </c:pt>
                <c:pt idx="809">
                  <c:v>0.34019738655777276</c:v>
                </c:pt>
                <c:pt idx="810">
                  <c:v>2.2831800342821964</c:v>
                </c:pt>
                <c:pt idx="811">
                  <c:v>0.94292301095000519</c:v>
                </c:pt>
                <c:pt idx="812">
                  <c:v>1.0161309821471944</c:v>
                </c:pt>
                <c:pt idx="813">
                  <c:v>1.2069793355235185</c:v>
                </c:pt>
                <c:pt idx="814">
                  <c:v>0.54397570811347273</c:v>
                </c:pt>
                <c:pt idx="815">
                  <c:v>0.54029814225017414</c:v>
                </c:pt>
                <c:pt idx="816">
                  <c:v>0.73436089672559379</c:v>
                </c:pt>
                <c:pt idx="817">
                  <c:v>0.30359286780363026</c:v>
                </c:pt>
                <c:pt idx="818">
                  <c:v>0.7009896978911635</c:v>
                </c:pt>
                <c:pt idx="819">
                  <c:v>1.0295050008658826</c:v>
                </c:pt>
                <c:pt idx="820">
                  <c:v>0.77374660623117342</c:v>
                </c:pt>
                <c:pt idx="821">
                  <c:v>1.7182788074471582</c:v>
                </c:pt>
                <c:pt idx="822">
                  <c:v>0.22407244087553055</c:v>
                </c:pt>
                <c:pt idx="823">
                  <c:v>1.3703342527041686</c:v>
                </c:pt>
                <c:pt idx="824">
                  <c:v>0.79861078157344323</c:v>
                </c:pt>
                <c:pt idx="825">
                  <c:v>0.8073314277527559</c:v>
                </c:pt>
                <c:pt idx="826">
                  <c:v>0.53239932103879806</c:v>
                </c:pt>
                <c:pt idx="827">
                  <c:v>0.95543086970164082</c:v>
                </c:pt>
                <c:pt idx="828">
                  <c:v>1.6804078908379667</c:v>
                </c:pt>
                <c:pt idx="829">
                  <c:v>0.6318902258757767</c:v>
                </c:pt>
                <c:pt idx="830">
                  <c:v>1.0893558788914091</c:v>
                </c:pt>
                <c:pt idx="831">
                  <c:v>0.61240282944605562</c:v>
                </c:pt>
                <c:pt idx="832">
                  <c:v>0.59181638502660705</c:v>
                </c:pt>
                <c:pt idx="833">
                  <c:v>0.5279914995568733</c:v>
                </c:pt>
                <c:pt idx="834">
                  <c:v>0.83406443191351098</c:v>
                </c:pt>
                <c:pt idx="835">
                  <c:v>1.5882040503697159</c:v>
                </c:pt>
                <c:pt idx="836">
                  <c:v>1.5346082557692244</c:v>
                </c:pt>
                <c:pt idx="837">
                  <c:v>1.2467043127557282</c:v>
                </c:pt>
                <c:pt idx="838">
                  <c:v>0.55886193961818331</c:v>
                </c:pt>
                <c:pt idx="839">
                  <c:v>0.42182318548630632</c:v>
                </c:pt>
                <c:pt idx="840">
                  <c:v>1.7537096976707336</c:v>
                </c:pt>
                <c:pt idx="841">
                  <c:v>2.9221550214350436</c:v>
                </c:pt>
                <c:pt idx="842">
                  <c:v>1.5334473156594721</c:v>
                </c:pt>
                <c:pt idx="843">
                  <c:v>0.71592031913633958</c:v>
                </c:pt>
                <c:pt idx="844">
                  <c:v>1.6212125063226153</c:v>
                </c:pt>
                <c:pt idx="845">
                  <c:v>0.6082859524952321</c:v>
                </c:pt>
                <c:pt idx="846">
                  <c:v>2.1426449165002288</c:v>
                </c:pt>
                <c:pt idx="847">
                  <c:v>0.77898280132863229</c:v>
                </c:pt>
                <c:pt idx="848">
                  <c:v>0.44429678024360636</c:v>
                </c:pt>
                <c:pt idx="849">
                  <c:v>0.56306967149931297</c:v>
                </c:pt>
                <c:pt idx="850">
                  <c:v>1.4185266161223684</c:v>
                </c:pt>
                <c:pt idx="851">
                  <c:v>0.78113120958348559</c:v>
                </c:pt>
                <c:pt idx="852">
                  <c:v>1.0164915919742352</c:v>
                </c:pt>
                <c:pt idx="853">
                  <c:v>2.0890420766526319</c:v>
                </c:pt>
                <c:pt idx="854">
                  <c:v>0.77517273369343964</c:v>
                </c:pt>
                <c:pt idx="855">
                  <c:v>0.86751205678382892</c:v>
                </c:pt>
                <c:pt idx="856">
                  <c:v>2.0011553981445007</c:v>
                </c:pt>
                <c:pt idx="857">
                  <c:v>0.69762891588624976</c:v>
                </c:pt>
                <c:pt idx="858">
                  <c:v>0.38834153996463905</c:v>
                </c:pt>
                <c:pt idx="859">
                  <c:v>1.365469606977455</c:v>
                </c:pt>
                <c:pt idx="860">
                  <c:v>1.2522756977083329</c:v>
                </c:pt>
                <c:pt idx="861">
                  <c:v>0.71931510113170793</c:v>
                </c:pt>
                <c:pt idx="862">
                  <c:v>0.60263122685029358</c:v>
                </c:pt>
                <c:pt idx="863">
                  <c:v>0.87742925300491181</c:v>
                </c:pt>
                <c:pt idx="864">
                  <c:v>0.572457697324949</c:v>
                </c:pt>
                <c:pt idx="865">
                  <c:v>0.55902345229623196</c:v>
                </c:pt>
                <c:pt idx="866">
                  <c:v>1.7502458830958993</c:v>
                </c:pt>
                <c:pt idx="867">
                  <c:v>1.53666812569709</c:v>
                </c:pt>
                <c:pt idx="868">
                  <c:v>0.78136977337826019</c:v>
                </c:pt>
                <c:pt idx="869">
                  <c:v>0.80205970554974437</c:v>
                </c:pt>
                <c:pt idx="870">
                  <c:v>1.0783243655144998</c:v>
                </c:pt>
                <c:pt idx="871">
                  <c:v>0.76339867830115415</c:v>
                </c:pt>
                <c:pt idx="872">
                  <c:v>0.69329486667151685</c:v>
                </c:pt>
                <c:pt idx="873">
                  <c:v>0.76021827430112754</c:v>
                </c:pt>
                <c:pt idx="874">
                  <c:v>0.82416433201882011</c:v>
                </c:pt>
                <c:pt idx="875">
                  <c:v>0.81328102371879163</c:v>
                </c:pt>
                <c:pt idx="876">
                  <c:v>0.44243588809802803</c:v>
                </c:pt>
                <c:pt idx="877">
                  <c:v>0.4817095921328306</c:v>
                </c:pt>
                <c:pt idx="878">
                  <c:v>1.2172212806043845</c:v>
                </c:pt>
                <c:pt idx="879">
                  <c:v>1.9989654448075693</c:v>
                </c:pt>
                <c:pt idx="880">
                  <c:v>1.0748683938805283</c:v>
                </c:pt>
                <c:pt idx="881">
                  <c:v>1.4252023360457136</c:v>
                </c:pt>
                <c:pt idx="882">
                  <c:v>0.85052787891115866</c:v>
                </c:pt>
                <c:pt idx="883">
                  <c:v>0.74152134258899527</c:v>
                </c:pt>
                <c:pt idx="884">
                  <c:v>1.3870124512860771</c:v>
                </c:pt>
                <c:pt idx="885">
                  <c:v>0.23796057262609699</c:v>
                </c:pt>
                <c:pt idx="886">
                  <c:v>0.84739522775605802</c:v>
                </c:pt>
                <c:pt idx="887">
                  <c:v>1.3267317797936422</c:v>
                </c:pt>
                <c:pt idx="888">
                  <c:v>0.92312566037606025</c:v>
                </c:pt>
                <c:pt idx="889">
                  <c:v>1.1144964108624629</c:v>
                </c:pt>
                <c:pt idx="890">
                  <c:v>0.98446741706583307</c:v>
                </c:pt>
                <c:pt idx="891">
                  <c:v>1.40159536432149</c:v>
                </c:pt>
                <c:pt idx="892">
                  <c:v>0.3336204539741851</c:v>
                </c:pt>
                <c:pt idx="893">
                  <c:v>0.41705574855090083</c:v>
                </c:pt>
                <c:pt idx="894">
                  <c:v>0.64864071006691815</c:v>
                </c:pt>
                <c:pt idx="895">
                  <c:v>1.1797425004494919</c:v>
                </c:pt>
                <c:pt idx="896">
                  <c:v>1.7321398827767727</c:v>
                </c:pt>
                <c:pt idx="897">
                  <c:v>0.67622578238669806</c:v>
                </c:pt>
                <c:pt idx="898">
                  <c:v>0.67870710012706459</c:v>
                </c:pt>
                <c:pt idx="899">
                  <c:v>1.5576467079752978</c:v>
                </c:pt>
                <c:pt idx="900">
                  <c:v>0.47601714550158053</c:v>
                </c:pt>
                <c:pt idx="901">
                  <c:v>1.473212244743652</c:v>
                </c:pt>
                <c:pt idx="902">
                  <c:v>0.88689076836024772</c:v>
                </c:pt>
                <c:pt idx="903">
                  <c:v>0.66942335667855291</c:v>
                </c:pt>
                <c:pt idx="904">
                  <c:v>0.94071830928276401</c:v>
                </c:pt>
                <c:pt idx="905">
                  <c:v>0.43763856691756897</c:v>
                </c:pt>
                <c:pt idx="906">
                  <c:v>0.44676687071392829</c:v>
                </c:pt>
                <c:pt idx="907">
                  <c:v>1.2401396388011345</c:v>
                </c:pt>
                <c:pt idx="908">
                  <c:v>0.33934989186458103</c:v>
                </c:pt>
                <c:pt idx="909">
                  <c:v>0.31846958876581716</c:v>
                </c:pt>
                <c:pt idx="910">
                  <c:v>0.78586675008656603</c:v>
                </c:pt>
                <c:pt idx="911">
                  <c:v>0.38319391660255858</c:v>
                </c:pt>
                <c:pt idx="912">
                  <c:v>0.39497735373469872</c:v>
                </c:pt>
                <c:pt idx="913">
                  <c:v>1.0094556422344918</c:v>
                </c:pt>
                <c:pt idx="914">
                  <c:v>1.059800532136804</c:v>
                </c:pt>
                <c:pt idx="915">
                  <c:v>0.49369875680760578</c:v>
                </c:pt>
                <c:pt idx="916">
                  <c:v>1.8337943323726826</c:v>
                </c:pt>
                <c:pt idx="917">
                  <c:v>1.3014530704587697</c:v>
                </c:pt>
                <c:pt idx="918">
                  <c:v>1.4292116130661336</c:v>
                </c:pt>
                <c:pt idx="919">
                  <c:v>1.4315290797645619</c:v>
                </c:pt>
                <c:pt idx="920">
                  <c:v>0.862537886100188</c:v>
                </c:pt>
                <c:pt idx="921">
                  <c:v>0.74480049514137414</c:v>
                </c:pt>
                <c:pt idx="922">
                  <c:v>0.33639309479522062</c:v>
                </c:pt>
                <c:pt idx="923">
                  <c:v>0.76707110143894752</c:v>
                </c:pt>
                <c:pt idx="924">
                  <c:v>0.75989771187302013</c:v>
                </c:pt>
                <c:pt idx="925">
                  <c:v>0.43212956926214252</c:v>
                </c:pt>
                <c:pt idx="926">
                  <c:v>0.95035593661464945</c:v>
                </c:pt>
                <c:pt idx="927">
                  <c:v>0.55123349483413786</c:v>
                </c:pt>
                <c:pt idx="928">
                  <c:v>0.26202300032393638</c:v>
                </c:pt>
                <c:pt idx="929">
                  <c:v>1.369600002977839</c:v>
                </c:pt>
                <c:pt idx="930">
                  <c:v>1.37569263930333</c:v>
                </c:pt>
                <c:pt idx="931">
                  <c:v>1.2514999158632081</c:v>
                </c:pt>
                <c:pt idx="932">
                  <c:v>0.76002435981288119</c:v>
                </c:pt>
                <c:pt idx="933">
                  <c:v>1.6786846623992313</c:v>
                </c:pt>
                <c:pt idx="934">
                  <c:v>1.8937903513620145</c:v>
                </c:pt>
                <c:pt idx="935">
                  <c:v>1.4396037919412503</c:v>
                </c:pt>
                <c:pt idx="936">
                  <c:v>0.77568900579967037</c:v>
                </c:pt>
                <c:pt idx="937">
                  <c:v>1.1163449989592298</c:v>
                </c:pt>
                <c:pt idx="938">
                  <c:v>1.096204573508637</c:v>
                </c:pt>
                <c:pt idx="939">
                  <c:v>1.5210850929880573</c:v>
                </c:pt>
                <c:pt idx="940">
                  <c:v>1.1919067945907396</c:v>
                </c:pt>
                <c:pt idx="941">
                  <c:v>1.0690538822627607</c:v>
                </c:pt>
                <c:pt idx="942">
                  <c:v>1.1234961758801847</c:v>
                </c:pt>
                <c:pt idx="943">
                  <c:v>1.0737364351683507</c:v>
                </c:pt>
                <c:pt idx="944">
                  <c:v>0.48113174684337889</c:v>
                </c:pt>
                <c:pt idx="945">
                  <c:v>1.9546551146782842</c:v>
                </c:pt>
                <c:pt idx="946">
                  <c:v>1.229110974366874</c:v>
                </c:pt>
                <c:pt idx="947">
                  <c:v>0.4100345632221391</c:v>
                </c:pt>
                <c:pt idx="948">
                  <c:v>1.3943553269083879</c:v>
                </c:pt>
                <c:pt idx="949">
                  <c:v>0.72537944533339838</c:v>
                </c:pt>
                <c:pt idx="950">
                  <c:v>0.69617046984863185</c:v>
                </c:pt>
                <c:pt idx="951">
                  <c:v>0.74962426476951216</c:v>
                </c:pt>
                <c:pt idx="952">
                  <c:v>1.7283897629213341</c:v>
                </c:pt>
                <c:pt idx="953">
                  <c:v>0.6156594495646337</c:v>
                </c:pt>
                <c:pt idx="954">
                  <c:v>1.0027269078976488</c:v>
                </c:pt>
                <c:pt idx="955">
                  <c:v>0.75028552071031396</c:v>
                </c:pt>
                <c:pt idx="956">
                  <c:v>0.89261075788338007</c:v>
                </c:pt>
                <c:pt idx="957">
                  <c:v>0.78772702740639911</c:v>
                </c:pt>
                <c:pt idx="958">
                  <c:v>0.99388958352631784</c:v>
                </c:pt>
                <c:pt idx="959">
                  <c:v>1.9855038305378967</c:v>
                </c:pt>
                <c:pt idx="960">
                  <c:v>1.3992365430227014</c:v>
                </c:pt>
                <c:pt idx="961">
                  <c:v>1.0952198700759239</c:v>
                </c:pt>
                <c:pt idx="962">
                  <c:v>1.451216210607877</c:v>
                </c:pt>
                <c:pt idx="963">
                  <c:v>0.3540118969945748</c:v>
                </c:pt>
                <c:pt idx="964">
                  <c:v>1.7773500491154026</c:v>
                </c:pt>
                <c:pt idx="965">
                  <c:v>0.98043938824758692</c:v>
                </c:pt>
                <c:pt idx="966">
                  <c:v>2.0334099474444223</c:v>
                </c:pt>
                <c:pt idx="967">
                  <c:v>1.2442297603255075</c:v>
                </c:pt>
                <c:pt idx="968">
                  <c:v>0.92635565544451182</c:v>
                </c:pt>
                <c:pt idx="969">
                  <c:v>0.34070226047658686</c:v>
                </c:pt>
                <c:pt idx="970">
                  <c:v>0.73128275306120938</c:v>
                </c:pt>
                <c:pt idx="971">
                  <c:v>1.9725387137923089</c:v>
                </c:pt>
                <c:pt idx="972">
                  <c:v>0.92572100181407013</c:v>
                </c:pt>
                <c:pt idx="973">
                  <c:v>0.67775240571847961</c:v>
                </c:pt>
                <c:pt idx="974">
                  <c:v>1.0845893380002631</c:v>
                </c:pt>
                <c:pt idx="975">
                  <c:v>0.56430402187743944</c:v>
                </c:pt>
                <c:pt idx="976">
                  <c:v>1.4390541412961124</c:v>
                </c:pt>
                <c:pt idx="977">
                  <c:v>2.7867603557292377</c:v>
                </c:pt>
                <c:pt idx="978">
                  <c:v>0.6289367334833994</c:v>
                </c:pt>
                <c:pt idx="979">
                  <c:v>0.9663510917542012</c:v>
                </c:pt>
                <c:pt idx="980">
                  <c:v>0.72886703382488682</c:v>
                </c:pt>
                <c:pt idx="981">
                  <c:v>1.5330094672398693</c:v>
                </c:pt>
                <c:pt idx="982">
                  <c:v>1.5347414617749302</c:v>
                </c:pt>
                <c:pt idx="983">
                  <c:v>0.73869274298378762</c:v>
                </c:pt>
                <c:pt idx="984">
                  <c:v>1.1526283888055828</c:v>
                </c:pt>
                <c:pt idx="985">
                  <c:v>0.58972536903836781</c:v>
                </c:pt>
                <c:pt idx="986">
                  <c:v>1.1548236847289535</c:v>
                </c:pt>
                <c:pt idx="987">
                  <c:v>0.27071555705781819</c:v>
                </c:pt>
                <c:pt idx="988">
                  <c:v>0.46128507665403706</c:v>
                </c:pt>
                <c:pt idx="989">
                  <c:v>0.93053672855206337</c:v>
                </c:pt>
                <c:pt idx="990">
                  <c:v>1.7697597558366889</c:v>
                </c:pt>
                <c:pt idx="991">
                  <c:v>0.82469719350899962</c:v>
                </c:pt>
                <c:pt idx="992">
                  <c:v>0.48326278230219111</c:v>
                </c:pt>
                <c:pt idx="993">
                  <c:v>0.93301838446114127</c:v>
                </c:pt>
                <c:pt idx="994">
                  <c:v>1.2849629174366592</c:v>
                </c:pt>
                <c:pt idx="995">
                  <c:v>0.276574568789766</c:v>
                </c:pt>
                <c:pt idx="996">
                  <c:v>1.5863922397669199</c:v>
                </c:pt>
                <c:pt idx="997">
                  <c:v>1.7849406405423749</c:v>
                </c:pt>
                <c:pt idx="998">
                  <c:v>1.8658895990222422</c:v>
                </c:pt>
                <c:pt idx="999">
                  <c:v>1.5870483131002879</c:v>
                </c:pt>
              </c:numCache>
            </c:numRef>
          </c:xVal>
          <c:yVal>
            <c:numRef>
              <c:f>'Risk Calculator - Gamma'!$O$35:$O$1034</c:f>
              <c:numCache>
                <c:formatCode>General</c:formatCode>
                <c:ptCount val="1000"/>
                <c:pt idx="0">
                  <c:v>0.79502328470165007</c:v>
                </c:pt>
                <c:pt idx="1">
                  <c:v>1.4392663443033096</c:v>
                </c:pt>
                <c:pt idx="2">
                  <c:v>1.3310312233626658</c:v>
                </c:pt>
                <c:pt idx="3">
                  <c:v>0.89660105314187533</c:v>
                </c:pt>
                <c:pt idx="4">
                  <c:v>1.1910630990082698</c:v>
                </c:pt>
                <c:pt idx="5">
                  <c:v>1.1053763707921465</c:v>
                </c:pt>
                <c:pt idx="6">
                  <c:v>1.018054463262974E-3</c:v>
                </c:pt>
                <c:pt idx="7">
                  <c:v>0.94380727866979841</c:v>
                </c:pt>
                <c:pt idx="8">
                  <c:v>1.8664179920000252</c:v>
                </c:pt>
                <c:pt idx="9">
                  <c:v>0.89388236692542167</c:v>
                </c:pt>
                <c:pt idx="10">
                  <c:v>1.4168053686043418</c:v>
                </c:pt>
                <c:pt idx="11">
                  <c:v>0.91181351235776231</c:v>
                </c:pt>
                <c:pt idx="12">
                  <c:v>1.7554443268743025</c:v>
                </c:pt>
                <c:pt idx="13">
                  <c:v>0.61603467611106077</c:v>
                </c:pt>
                <c:pt idx="14">
                  <c:v>1.440546936771717</c:v>
                </c:pt>
                <c:pt idx="15">
                  <c:v>0.32975714209241147</c:v>
                </c:pt>
                <c:pt idx="16">
                  <c:v>2.2219323219600575</c:v>
                </c:pt>
                <c:pt idx="17">
                  <c:v>0.68734148650457716</c:v>
                </c:pt>
                <c:pt idx="18">
                  <c:v>1.1881548439326606</c:v>
                </c:pt>
                <c:pt idx="19">
                  <c:v>0.50342939218218374</c:v>
                </c:pt>
                <c:pt idx="20">
                  <c:v>0.78380146576034482</c:v>
                </c:pt>
                <c:pt idx="21">
                  <c:v>0.2756755732760835</c:v>
                </c:pt>
                <c:pt idx="22">
                  <c:v>0.4146885876892154</c:v>
                </c:pt>
                <c:pt idx="23">
                  <c:v>0.47783292537629884</c:v>
                </c:pt>
                <c:pt idx="24">
                  <c:v>1.6275422532254333</c:v>
                </c:pt>
                <c:pt idx="25">
                  <c:v>1.4747415909087125E-2</c:v>
                </c:pt>
                <c:pt idx="26">
                  <c:v>0.40827303610522836</c:v>
                </c:pt>
                <c:pt idx="27">
                  <c:v>0.66344213175387545</c:v>
                </c:pt>
                <c:pt idx="28">
                  <c:v>1.4416473780832162</c:v>
                </c:pt>
                <c:pt idx="29">
                  <c:v>0.66891501361417416</c:v>
                </c:pt>
                <c:pt idx="30">
                  <c:v>1.7363921242033931</c:v>
                </c:pt>
                <c:pt idx="31">
                  <c:v>0.58258892474743751</c:v>
                </c:pt>
                <c:pt idx="32">
                  <c:v>4.0098941321356496E-2</c:v>
                </c:pt>
                <c:pt idx="33">
                  <c:v>1.5539360957800379</c:v>
                </c:pt>
                <c:pt idx="34">
                  <c:v>0.85041833262926203</c:v>
                </c:pt>
                <c:pt idx="35">
                  <c:v>0.7588088859673765</c:v>
                </c:pt>
                <c:pt idx="36">
                  <c:v>0.52609044884545442</c:v>
                </c:pt>
                <c:pt idx="37">
                  <c:v>0.68655598209755053</c:v>
                </c:pt>
                <c:pt idx="38">
                  <c:v>1.7648164593973954</c:v>
                </c:pt>
                <c:pt idx="39">
                  <c:v>0.45300674381181932</c:v>
                </c:pt>
                <c:pt idx="40">
                  <c:v>1.1476843963024959</c:v>
                </c:pt>
                <c:pt idx="41">
                  <c:v>1.7147432151829061</c:v>
                </c:pt>
                <c:pt idx="42">
                  <c:v>1.6102168225717062</c:v>
                </c:pt>
                <c:pt idx="43">
                  <c:v>7.038721436786588E-2</c:v>
                </c:pt>
                <c:pt idx="44">
                  <c:v>1.6823649886839778</c:v>
                </c:pt>
                <c:pt idx="45">
                  <c:v>0.80716395051003442</c:v>
                </c:pt>
                <c:pt idx="46">
                  <c:v>0.51993849288914551</c:v>
                </c:pt>
                <c:pt idx="47">
                  <c:v>1.103483874265071</c:v>
                </c:pt>
                <c:pt idx="48">
                  <c:v>0.7266302546725687</c:v>
                </c:pt>
                <c:pt idx="49">
                  <c:v>2.125514647074751</c:v>
                </c:pt>
                <c:pt idx="50">
                  <c:v>1.6222043625225846</c:v>
                </c:pt>
                <c:pt idx="51">
                  <c:v>0.81631327303871437</c:v>
                </c:pt>
                <c:pt idx="52">
                  <c:v>0.78049408587531299</c:v>
                </c:pt>
                <c:pt idx="53">
                  <c:v>1.4699757435926251</c:v>
                </c:pt>
                <c:pt idx="54">
                  <c:v>0.40512099585382622</c:v>
                </c:pt>
                <c:pt idx="55">
                  <c:v>0.50561275812332618</c:v>
                </c:pt>
                <c:pt idx="56">
                  <c:v>1.3669835156628296</c:v>
                </c:pt>
                <c:pt idx="57">
                  <c:v>1.2048298198912941</c:v>
                </c:pt>
                <c:pt idx="58">
                  <c:v>1.3940779387277622</c:v>
                </c:pt>
                <c:pt idx="59">
                  <c:v>0.85263719964633222</c:v>
                </c:pt>
                <c:pt idx="60">
                  <c:v>1.9994484892839468</c:v>
                </c:pt>
                <c:pt idx="61">
                  <c:v>0.80596949566267495</c:v>
                </c:pt>
                <c:pt idx="62">
                  <c:v>1.1062869502158676</c:v>
                </c:pt>
                <c:pt idx="63">
                  <c:v>1.0627007346137594</c:v>
                </c:pt>
                <c:pt idx="64">
                  <c:v>1.2675497308677057</c:v>
                </c:pt>
                <c:pt idx="65">
                  <c:v>0.4907279191704953</c:v>
                </c:pt>
                <c:pt idx="66">
                  <c:v>-9.0419550836644769E-2</c:v>
                </c:pt>
                <c:pt idx="67">
                  <c:v>0.73273549733233179</c:v>
                </c:pt>
                <c:pt idx="68">
                  <c:v>1.819646769721468</c:v>
                </c:pt>
                <c:pt idx="69">
                  <c:v>0.77690677194579538</c:v>
                </c:pt>
                <c:pt idx="70">
                  <c:v>0.64784685236733608</c:v>
                </c:pt>
                <c:pt idx="71">
                  <c:v>0.68381465763595495</c:v>
                </c:pt>
                <c:pt idx="72">
                  <c:v>0.18148529063083563</c:v>
                </c:pt>
                <c:pt idx="73">
                  <c:v>1.2409885578495441</c:v>
                </c:pt>
                <c:pt idx="74">
                  <c:v>0.79375735024678573</c:v>
                </c:pt>
                <c:pt idx="75">
                  <c:v>2.286349582797933</c:v>
                </c:pt>
                <c:pt idx="76">
                  <c:v>1.329873675660199</c:v>
                </c:pt>
                <c:pt idx="77">
                  <c:v>0.639977883082815</c:v>
                </c:pt>
                <c:pt idx="78">
                  <c:v>1.9454022934770188</c:v>
                </c:pt>
                <c:pt idx="79">
                  <c:v>0.31413581248942207</c:v>
                </c:pt>
                <c:pt idx="80">
                  <c:v>1.2099645460756903</c:v>
                </c:pt>
                <c:pt idx="81">
                  <c:v>-5.7316849680998982E-2</c:v>
                </c:pt>
                <c:pt idx="82">
                  <c:v>0.6082076305607107</c:v>
                </c:pt>
                <c:pt idx="83">
                  <c:v>-0.58545261829597406</c:v>
                </c:pt>
                <c:pt idx="84">
                  <c:v>0.43561644002855182</c:v>
                </c:pt>
                <c:pt idx="85">
                  <c:v>0.11462081198628915</c:v>
                </c:pt>
                <c:pt idx="86">
                  <c:v>0.70976585266777048</c:v>
                </c:pt>
                <c:pt idx="87">
                  <c:v>1.8583779505170526</c:v>
                </c:pt>
                <c:pt idx="88">
                  <c:v>0.97922478359907406</c:v>
                </c:pt>
                <c:pt idx="89">
                  <c:v>1.1683310250331629</c:v>
                </c:pt>
                <c:pt idx="90">
                  <c:v>1.7966877735979645</c:v>
                </c:pt>
                <c:pt idx="91">
                  <c:v>1.0223080024928386</c:v>
                </c:pt>
                <c:pt idx="92">
                  <c:v>0.7224464727261859</c:v>
                </c:pt>
                <c:pt idx="93">
                  <c:v>0.36407740557520907</c:v>
                </c:pt>
                <c:pt idx="94">
                  <c:v>0.63197993701834165</c:v>
                </c:pt>
                <c:pt idx="95">
                  <c:v>0.96407209652181425</c:v>
                </c:pt>
                <c:pt idx="96">
                  <c:v>0.87585462812943682</c:v>
                </c:pt>
                <c:pt idx="97">
                  <c:v>1.1154645180368297</c:v>
                </c:pt>
                <c:pt idx="98">
                  <c:v>0.35467732726589296</c:v>
                </c:pt>
                <c:pt idx="99">
                  <c:v>1.1182111145095892</c:v>
                </c:pt>
                <c:pt idx="100">
                  <c:v>1.0344798502094961</c:v>
                </c:pt>
                <c:pt idx="101">
                  <c:v>1.4056261088824025</c:v>
                </c:pt>
                <c:pt idx="102">
                  <c:v>1.2666257926067266</c:v>
                </c:pt>
                <c:pt idx="103">
                  <c:v>1.2305817882238146</c:v>
                </c:pt>
                <c:pt idx="104">
                  <c:v>0.30434458090182975</c:v>
                </c:pt>
                <c:pt idx="105">
                  <c:v>1.144378165277506</c:v>
                </c:pt>
                <c:pt idx="106">
                  <c:v>0.90843746277562454</c:v>
                </c:pt>
                <c:pt idx="107">
                  <c:v>1.8231611554567029</c:v>
                </c:pt>
                <c:pt idx="108">
                  <c:v>0.43364783616930125</c:v>
                </c:pt>
                <c:pt idx="109">
                  <c:v>0.80102668619563644</c:v>
                </c:pt>
                <c:pt idx="110">
                  <c:v>0.97983852123935622</c:v>
                </c:pt>
                <c:pt idx="111">
                  <c:v>1.9905937167862995</c:v>
                </c:pt>
                <c:pt idx="112">
                  <c:v>0.5365480921478949</c:v>
                </c:pt>
                <c:pt idx="113">
                  <c:v>0.72141746584982869</c:v>
                </c:pt>
                <c:pt idx="114">
                  <c:v>1.1173674950931125</c:v>
                </c:pt>
                <c:pt idx="115">
                  <c:v>0.18449810552505352</c:v>
                </c:pt>
                <c:pt idx="116">
                  <c:v>1.2208214476706289</c:v>
                </c:pt>
                <c:pt idx="117">
                  <c:v>1.773264894169271</c:v>
                </c:pt>
                <c:pt idx="118">
                  <c:v>0.67807649493277644</c:v>
                </c:pt>
                <c:pt idx="119">
                  <c:v>0.41720736006732739</c:v>
                </c:pt>
                <c:pt idx="120">
                  <c:v>2.8657589347106622</c:v>
                </c:pt>
                <c:pt idx="121">
                  <c:v>1.8820861877851616</c:v>
                </c:pt>
                <c:pt idx="122">
                  <c:v>0.60545559363920232</c:v>
                </c:pt>
                <c:pt idx="123">
                  <c:v>1.3525352664145422</c:v>
                </c:pt>
                <c:pt idx="124">
                  <c:v>0.44779489873784123</c:v>
                </c:pt>
                <c:pt idx="125">
                  <c:v>0.62995632410413038</c:v>
                </c:pt>
                <c:pt idx="126">
                  <c:v>0.36090461610659158</c:v>
                </c:pt>
                <c:pt idx="127">
                  <c:v>1.579310123112222</c:v>
                </c:pt>
                <c:pt idx="128">
                  <c:v>1.8631084322996057</c:v>
                </c:pt>
                <c:pt idx="129">
                  <c:v>0.59861045378911626</c:v>
                </c:pt>
                <c:pt idx="130">
                  <c:v>-2.406419581547925E-2</c:v>
                </c:pt>
                <c:pt idx="131">
                  <c:v>1.0256249383580431</c:v>
                </c:pt>
                <c:pt idx="132">
                  <c:v>0.60507041296207587</c:v>
                </c:pt>
                <c:pt idx="133">
                  <c:v>-3.6642926093725103E-2</c:v>
                </c:pt>
                <c:pt idx="134">
                  <c:v>0.79002654255972982</c:v>
                </c:pt>
                <c:pt idx="135">
                  <c:v>1.338689258689485</c:v>
                </c:pt>
                <c:pt idx="136">
                  <c:v>0.31838914596599199</c:v>
                </c:pt>
                <c:pt idx="137">
                  <c:v>0.69464385096169901</c:v>
                </c:pt>
                <c:pt idx="138">
                  <c:v>0.24744197545207178</c:v>
                </c:pt>
                <c:pt idx="139">
                  <c:v>1.0841680442774839</c:v>
                </c:pt>
                <c:pt idx="140">
                  <c:v>1.0032038123008213</c:v>
                </c:pt>
                <c:pt idx="141">
                  <c:v>1.1986430147751435</c:v>
                </c:pt>
                <c:pt idx="142">
                  <c:v>0.68062771601571403</c:v>
                </c:pt>
                <c:pt idx="143">
                  <c:v>1.4894096067877844</c:v>
                </c:pt>
                <c:pt idx="144">
                  <c:v>1.578817950148236</c:v>
                </c:pt>
                <c:pt idx="145">
                  <c:v>0.39502198657247156</c:v>
                </c:pt>
                <c:pt idx="146">
                  <c:v>2.2245804702716203</c:v>
                </c:pt>
                <c:pt idx="147">
                  <c:v>1.085158987111833</c:v>
                </c:pt>
                <c:pt idx="148">
                  <c:v>1.5379333995130144</c:v>
                </c:pt>
                <c:pt idx="149">
                  <c:v>1.436964153004745</c:v>
                </c:pt>
                <c:pt idx="150">
                  <c:v>1.0159732118690901</c:v>
                </c:pt>
                <c:pt idx="151">
                  <c:v>1.5320740000840571</c:v>
                </c:pt>
                <c:pt idx="152">
                  <c:v>1.7155593794873607</c:v>
                </c:pt>
                <c:pt idx="153">
                  <c:v>0.64570896581175607</c:v>
                </c:pt>
                <c:pt idx="154">
                  <c:v>1.2294910484927719</c:v>
                </c:pt>
                <c:pt idx="155">
                  <c:v>0.63465707588434217</c:v>
                </c:pt>
                <c:pt idx="156">
                  <c:v>1.2746262141737277</c:v>
                </c:pt>
                <c:pt idx="157">
                  <c:v>0.59186883647785193</c:v>
                </c:pt>
                <c:pt idx="158">
                  <c:v>1.6364213114426243</c:v>
                </c:pt>
                <c:pt idx="159">
                  <c:v>1.0095017995517501</c:v>
                </c:pt>
                <c:pt idx="160">
                  <c:v>0.10887750718007394</c:v>
                </c:pt>
                <c:pt idx="161">
                  <c:v>0.3141784478465427</c:v>
                </c:pt>
                <c:pt idx="162">
                  <c:v>2.6392987422075747</c:v>
                </c:pt>
                <c:pt idx="163">
                  <c:v>0.25164918080728471</c:v>
                </c:pt>
                <c:pt idx="164">
                  <c:v>1.1574146393374831</c:v>
                </c:pt>
                <c:pt idx="165">
                  <c:v>1.5700301701821178</c:v>
                </c:pt>
                <c:pt idx="166">
                  <c:v>1.0287886504396537</c:v>
                </c:pt>
                <c:pt idx="167">
                  <c:v>-6.5866499969389536E-2</c:v>
                </c:pt>
                <c:pt idx="168">
                  <c:v>1.347541094953878</c:v>
                </c:pt>
                <c:pt idx="169">
                  <c:v>1.6235881089441859</c:v>
                </c:pt>
                <c:pt idx="170">
                  <c:v>1.3673803124910562</c:v>
                </c:pt>
                <c:pt idx="171">
                  <c:v>1.0652054726382103</c:v>
                </c:pt>
                <c:pt idx="172">
                  <c:v>0.83161951207144846</c:v>
                </c:pt>
                <c:pt idx="173">
                  <c:v>0.13808942309990452</c:v>
                </c:pt>
                <c:pt idx="174">
                  <c:v>1.2883399156309294</c:v>
                </c:pt>
                <c:pt idx="175">
                  <c:v>0.42596124878873431</c:v>
                </c:pt>
                <c:pt idx="176">
                  <c:v>1.4793784833826109</c:v>
                </c:pt>
                <c:pt idx="177">
                  <c:v>1.2311161320400812</c:v>
                </c:pt>
                <c:pt idx="178">
                  <c:v>1.6037140788666628</c:v>
                </c:pt>
                <c:pt idx="179">
                  <c:v>0.65107563076255903</c:v>
                </c:pt>
                <c:pt idx="180">
                  <c:v>1.8600301115024351</c:v>
                </c:pt>
                <c:pt idx="181">
                  <c:v>0.77912639380087123</c:v>
                </c:pt>
                <c:pt idx="182">
                  <c:v>1.4891003801276699</c:v>
                </c:pt>
                <c:pt idx="183">
                  <c:v>2.5954926181238225</c:v>
                </c:pt>
                <c:pt idx="184">
                  <c:v>1.2583979085943338</c:v>
                </c:pt>
                <c:pt idx="185">
                  <c:v>0.56952416352063873</c:v>
                </c:pt>
                <c:pt idx="186">
                  <c:v>1.555566862284913</c:v>
                </c:pt>
                <c:pt idx="187">
                  <c:v>0.73894118245318341</c:v>
                </c:pt>
                <c:pt idx="188">
                  <c:v>0.69733370772016023</c:v>
                </c:pt>
                <c:pt idx="189">
                  <c:v>0.73994211688377631</c:v>
                </c:pt>
                <c:pt idx="190">
                  <c:v>0.69986963780791578</c:v>
                </c:pt>
                <c:pt idx="191">
                  <c:v>0.60326649685224143</c:v>
                </c:pt>
                <c:pt idx="192">
                  <c:v>0.39929859233722981</c:v>
                </c:pt>
                <c:pt idx="193">
                  <c:v>8.1774922087325175E-2</c:v>
                </c:pt>
                <c:pt idx="194">
                  <c:v>0.31578264284989471</c:v>
                </c:pt>
                <c:pt idx="195">
                  <c:v>0.8452579799176716</c:v>
                </c:pt>
                <c:pt idx="196">
                  <c:v>1.9595857105586723</c:v>
                </c:pt>
                <c:pt idx="197">
                  <c:v>0.91412253701964941</c:v>
                </c:pt>
                <c:pt idx="198">
                  <c:v>0.77951369762253364</c:v>
                </c:pt>
                <c:pt idx="199">
                  <c:v>0.41148369040828631</c:v>
                </c:pt>
                <c:pt idx="200">
                  <c:v>0.89249633641430326</c:v>
                </c:pt>
                <c:pt idx="201">
                  <c:v>1.7740980445806751</c:v>
                </c:pt>
                <c:pt idx="202">
                  <c:v>1.2891909991492976</c:v>
                </c:pt>
                <c:pt idx="203">
                  <c:v>1.3600971006315863</c:v>
                </c:pt>
                <c:pt idx="204">
                  <c:v>1.0041163838892164</c:v>
                </c:pt>
                <c:pt idx="205">
                  <c:v>1.5867599827016239</c:v>
                </c:pt>
                <c:pt idx="206">
                  <c:v>1.0506347045114963</c:v>
                </c:pt>
                <c:pt idx="207">
                  <c:v>0.15946883091347397</c:v>
                </c:pt>
                <c:pt idx="208">
                  <c:v>1.4232009512223287</c:v>
                </c:pt>
                <c:pt idx="209">
                  <c:v>1.5442902425100045</c:v>
                </c:pt>
                <c:pt idx="210">
                  <c:v>1.4993572644737476</c:v>
                </c:pt>
                <c:pt idx="211">
                  <c:v>0.99237086662254093</c:v>
                </c:pt>
                <c:pt idx="212">
                  <c:v>0.4750729081208192</c:v>
                </c:pt>
                <c:pt idx="213">
                  <c:v>0.17437768571603113</c:v>
                </c:pt>
                <c:pt idx="214">
                  <c:v>0.93933390719877297</c:v>
                </c:pt>
                <c:pt idx="215">
                  <c:v>0.77002849134901008</c:v>
                </c:pt>
                <c:pt idx="216">
                  <c:v>1.0999740432010214</c:v>
                </c:pt>
                <c:pt idx="217">
                  <c:v>1.8725967726071451</c:v>
                </c:pt>
                <c:pt idx="218">
                  <c:v>1.073859871555757</c:v>
                </c:pt>
                <c:pt idx="219">
                  <c:v>0.93028337067814015</c:v>
                </c:pt>
                <c:pt idx="220">
                  <c:v>0.67796160123245874</c:v>
                </c:pt>
                <c:pt idx="221">
                  <c:v>1.0596406373399914</c:v>
                </c:pt>
                <c:pt idx="222">
                  <c:v>0.88634080760098433</c:v>
                </c:pt>
                <c:pt idx="223">
                  <c:v>0.49813841181204821</c:v>
                </c:pt>
                <c:pt idx="224">
                  <c:v>0.82220347737755128</c:v>
                </c:pt>
                <c:pt idx="225">
                  <c:v>1.5545018568736833</c:v>
                </c:pt>
                <c:pt idx="226">
                  <c:v>0.97961565158880859</c:v>
                </c:pt>
                <c:pt idx="227">
                  <c:v>1.2479982960599421</c:v>
                </c:pt>
                <c:pt idx="228">
                  <c:v>-0.17899907561762374</c:v>
                </c:pt>
                <c:pt idx="229">
                  <c:v>0.53715405853976317</c:v>
                </c:pt>
                <c:pt idx="230">
                  <c:v>1.2423351599470336</c:v>
                </c:pt>
                <c:pt idx="231">
                  <c:v>1.676184429410069</c:v>
                </c:pt>
                <c:pt idx="232">
                  <c:v>1.2090378252556635</c:v>
                </c:pt>
                <c:pt idx="233">
                  <c:v>0.87522528782392384</c:v>
                </c:pt>
                <c:pt idx="234">
                  <c:v>2.126697407844115</c:v>
                </c:pt>
                <c:pt idx="235">
                  <c:v>-5.7285548733163605E-3</c:v>
                </c:pt>
                <c:pt idx="236">
                  <c:v>4.6382515441943939E-2</c:v>
                </c:pt>
                <c:pt idx="237">
                  <c:v>1.5063681391610635</c:v>
                </c:pt>
                <c:pt idx="238">
                  <c:v>1.3206178020457238</c:v>
                </c:pt>
                <c:pt idx="239">
                  <c:v>1.4355635847650745</c:v>
                </c:pt>
                <c:pt idx="240">
                  <c:v>0.3291461345951458</c:v>
                </c:pt>
                <c:pt idx="241">
                  <c:v>1.5839323992518823</c:v>
                </c:pt>
                <c:pt idx="242">
                  <c:v>1.0804943329152716</c:v>
                </c:pt>
                <c:pt idx="243">
                  <c:v>0.8912570746693278</c:v>
                </c:pt>
                <c:pt idx="244">
                  <c:v>0.60116695751143034</c:v>
                </c:pt>
                <c:pt idx="245">
                  <c:v>0.26047872018966889</c:v>
                </c:pt>
                <c:pt idx="246">
                  <c:v>-2.1122077004682882E-2</c:v>
                </c:pt>
                <c:pt idx="247">
                  <c:v>0.57198733044030092</c:v>
                </c:pt>
                <c:pt idx="248">
                  <c:v>0.10256503869840405</c:v>
                </c:pt>
                <c:pt idx="249">
                  <c:v>0.60145658895631848</c:v>
                </c:pt>
                <c:pt idx="250">
                  <c:v>1.3916592805273582</c:v>
                </c:pt>
                <c:pt idx="251">
                  <c:v>0.61343744588894955</c:v>
                </c:pt>
                <c:pt idx="252">
                  <c:v>0.7233750766360717</c:v>
                </c:pt>
                <c:pt idx="253">
                  <c:v>0.87037464701233003</c:v>
                </c:pt>
                <c:pt idx="254">
                  <c:v>2.3546559631440513</c:v>
                </c:pt>
                <c:pt idx="255">
                  <c:v>0.60501886959983153</c:v>
                </c:pt>
                <c:pt idx="256">
                  <c:v>1.8272502899599434</c:v>
                </c:pt>
                <c:pt idx="257">
                  <c:v>0.90670379792539024</c:v>
                </c:pt>
                <c:pt idx="258">
                  <c:v>0.5952116935009768</c:v>
                </c:pt>
                <c:pt idx="259">
                  <c:v>0.93610453577076203</c:v>
                </c:pt>
                <c:pt idx="260">
                  <c:v>0.44175191716423401</c:v>
                </c:pt>
                <c:pt idx="261">
                  <c:v>0.91661134150934909</c:v>
                </c:pt>
                <c:pt idx="262">
                  <c:v>0.69894591756201341</c:v>
                </c:pt>
                <c:pt idx="263">
                  <c:v>1.6689767243105171</c:v>
                </c:pt>
                <c:pt idx="264">
                  <c:v>2.5848104367804816</c:v>
                </c:pt>
                <c:pt idx="265">
                  <c:v>0.61922389561097568</c:v>
                </c:pt>
                <c:pt idx="266">
                  <c:v>1.6573157921617632</c:v>
                </c:pt>
                <c:pt idx="267">
                  <c:v>0.58859924335545344</c:v>
                </c:pt>
                <c:pt idx="268">
                  <c:v>1.2675476800029044</c:v>
                </c:pt>
                <c:pt idx="269">
                  <c:v>2.2029176686587699</c:v>
                </c:pt>
                <c:pt idx="270">
                  <c:v>0.42620837569547743</c:v>
                </c:pt>
                <c:pt idx="271">
                  <c:v>0.59147881987919071</c:v>
                </c:pt>
                <c:pt idx="272">
                  <c:v>1.3839119380715688</c:v>
                </c:pt>
                <c:pt idx="273">
                  <c:v>1.3337543270787497</c:v>
                </c:pt>
                <c:pt idx="274">
                  <c:v>1.5013570834962784</c:v>
                </c:pt>
                <c:pt idx="275">
                  <c:v>0.96240216333808537</c:v>
                </c:pt>
                <c:pt idx="276">
                  <c:v>0.69714041079239863</c:v>
                </c:pt>
                <c:pt idx="277">
                  <c:v>2.1882686216114382</c:v>
                </c:pt>
                <c:pt idx="278">
                  <c:v>1.2802473494059934</c:v>
                </c:pt>
                <c:pt idx="279">
                  <c:v>0.33265420257435058</c:v>
                </c:pt>
                <c:pt idx="280">
                  <c:v>1.2676969315754263</c:v>
                </c:pt>
                <c:pt idx="281">
                  <c:v>1.0670063920092279</c:v>
                </c:pt>
                <c:pt idx="282">
                  <c:v>1.1823258654378548</c:v>
                </c:pt>
                <c:pt idx="283">
                  <c:v>0.97553763265994242</c:v>
                </c:pt>
                <c:pt idx="284">
                  <c:v>0.25946570508728461</c:v>
                </c:pt>
                <c:pt idx="285">
                  <c:v>1.2478834196229891</c:v>
                </c:pt>
                <c:pt idx="286">
                  <c:v>0.72704311043970349</c:v>
                </c:pt>
                <c:pt idx="287">
                  <c:v>0.39831968901429915</c:v>
                </c:pt>
                <c:pt idx="288">
                  <c:v>1.3703583479837398</c:v>
                </c:pt>
                <c:pt idx="289">
                  <c:v>0.17874515007977698</c:v>
                </c:pt>
                <c:pt idx="290">
                  <c:v>1.1404655881740209</c:v>
                </c:pt>
                <c:pt idx="291">
                  <c:v>1.1349133957804958</c:v>
                </c:pt>
                <c:pt idx="292">
                  <c:v>1.2888282311837655</c:v>
                </c:pt>
                <c:pt idx="293">
                  <c:v>0.6737786987235912</c:v>
                </c:pt>
                <c:pt idx="294">
                  <c:v>1.8027509391354906</c:v>
                </c:pt>
                <c:pt idx="295">
                  <c:v>1.8803103393886769</c:v>
                </c:pt>
                <c:pt idx="296">
                  <c:v>0.71277781244850225</c:v>
                </c:pt>
                <c:pt idx="297">
                  <c:v>0.66462076142988802</c:v>
                </c:pt>
                <c:pt idx="298">
                  <c:v>0.21815793026573418</c:v>
                </c:pt>
                <c:pt idx="299">
                  <c:v>0.53249662487369531</c:v>
                </c:pt>
                <c:pt idx="300">
                  <c:v>3.4194422166410332</c:v>
                </c:pt>
                <c:pt idx="301">
                  <c:v>0.80576383579488453</c:v>
                </c:pt>
                <c:pt idx="302">
                  <c:v>2.9172952688000104</c:v>
                </c:pt>
                <c:pt idx="303">
                  <c:v>0.57213285363208233</c:v>
                </c:pt>
                <c:pt idx="304">
                  <c:v>1.236405830022874</c:v>
                </c:pt>
                <c:pt idx="305">
                  <c:v>0.81937714792140759</c:v>
                </c:pt>
                <c:pt idx="306">
                  <c:v>0.93719462512541662</c:v>
                </c:pt>
                <c:pt idx="307">
                  <c:v>-0.20439867575165005</c:v>
                </c:pt>
                <c:pt idx="308">
                  <c:v>1.3824997975070659</c:v>
                </c:pt>
                <c:pt idx="309">
                  <c:v>2.8798212923934567</c:v>
                </c:pt>
                <c:pt idx="310">
                  <c:v>0.33092465642446789</c:v>
                </c:pt>
                <c:pt idx="311">
                  <c:v>1.3795045849087724</c:v>
                </c:pt>
                <c:pt idx="312">
                  <c:v>1.4077102210185373</c:v>
                </c:pt>
                <c:pt idx="313">
                  <c:v>1.313002568691078</c:v>
                </c:pt>
                <c:pt idx="314">
                  <c:v>1.009756217501375</c:v>
                </c:pt>
                <c:pt idx="315">
                  <c:v>1.7025615744401543</c:v>
                </c:pt>
                <c:pt idx="316">
                  <c:v>0.84145643750113541</c:v>
                </c:pt>
                <c:pt idx="317">
                  <c:v>1.079601864399077</c:v>
                </c:pt>
                <c:pt idx="318">
                  <c:v>0.60704016232772817</c:v>
                </c:pt>
                <c:pt idx="319">
                  <c:v>1.7633411617134296</c:v>
                </c:pt>
                <c:pt idx="320">
                  <c:v>0.51260262451271843</c:v>
                </c:pt>
                <c:pt idx="321">
                  <c:v>0.63198688441684681</c:v>
                </c:pt>
                <c:pt idx="322">
                  <c:v>2.3289018351928306</c:v>
                </c:pt>
                <c:pt idx="323">
                  <c:v>-3.0635597343127874E-2</c:v>
                </c:pt>
                <c:pt idx="324">
                  <c:v>1.0408681095694265</c:v>
                </c:pt>
                <c:pt idx="325">
                  <c:v>-0.4384637804630877</c:v>
                </c:pt>
                <c:pt idx="326">
                  <c:v>1.217755643910404</c:v>
                </c:pt>
                <c:pt idx="327">
                  <c:v>0.90694567287480399</c:v>
                </c:pt>
                <c:pt idx="328">
                  <c:v>0.8109002836425403</c:v>
                </c:pt>
                <c:pt idx="329">
                  <c:v>0.80668249438155581</c:v>
                </c:pt>
                <c:pt idx="330">
                  <c:v>1.2206499132277426</c:v>
                </c:pt>
                <c:pt idx="331">
                  <c:v>1.455588291625429</c:v>
                </c:pt>
                <c:pt idx="332">
                  <c:v>1.4003332146431255</c:v>
                </c:pt>
                <c:pt idx="333">
                  <c:v>0.36441159650889277</c:v>
                </c:pt>
                <c:pt idx="334">
                  <c:v>0.41873382504975898</c:v>
                </c:pt>
                <c:pt idx="335">
                  <c:v>1.115886887979568</c:v>
                </c:pt>
                <c:pt idx="336">
                  <c:v>1.1036925395846039E-2</c:v>
                </c:pt>
                <c:pt idx="337">
                  <c:v>0.47468204196092612</c:v>
                </c:pt>
                <c:pt idx="338">
                  <c:v>2.1130124863458439</c:v>
                </c:pt>
                <c:pt idx="339">
                  <c:v>0.39310240755106629</c:v>
                </c:pt>
                <c:pt idx="340">
                  <c:v>1.5074357703069714</c:v>
                </c:pt>
                <c:pt idx="341">
                  <c:v>1.112676600078822</c:v>
                </c:pt>
                <c:pt idx="342">
                  <c:v>0.37833716709478871</c:v>
                </c:pt>
                <c:pt idx="343">
                  <c:v>0.9583180349834296</c:v>
                </c:pt>
                <c:pt idx="344">
                  <c:v>2.1703302691974331</c:v>
                </c:pt>
                <c:pt idx="345">
                  <c:v>0.27135710529197016</c:v>
                </c:pt>
                <c:pt idx="346">
                  <c:v>0.9855719342045024</c:v>
                </c:pt>
                <c:pt idx="347">
                  <c:v>1.5473934943031811</c:v>
                </c:pt>
                <c:pt idx="348">
                  <c:v>0.73373268323532725</c:v>
                </c:pt>
                <c:pt idx="349">
                  <c:v>1.1286461963818668</c:v>
                </c:pt>
                <c:pt idx="350">
                  <c:v>0.39429839490983232</c:v>
                </c:pt>
                <c:pt idx="351">
                  <c:v>2.2169636240816351</c:v>
                </c:pt>
                <c:pt idx="352">
                  <c:v>0.27485609595379867</c:v>
                </c:pt>
                <c:pt idx="353">
                  <c:v>1.2049469153304071</c:v>
                </c:pt>
                <c:pt idx="354">
                  <c:v>7.9301267231574879E-3</c:v>
                </c:pt>
                <c:pt idx="355">
                  <c:v>0.82497242847008057</c:v>
                </c:pt>
                <c:pt idx="356">
                  <c:v>0.32047280390008143</c:v>
                </c:pt>
                <c:pt idx="357">
                  <c:v>1.3782972447604434</c:v>
                </c:pt>
                <c:pt idx="358">
                  <c:v>0.83390788371775704</c:v>
                </c:pt>
                <c:pt idx="359">
                  <c:v>1.160780986922878</c:v>
                </c:pt>
                <c:pt idx="360">
                  <c:v>0.81015577542032324</c:v>
                </c:pt>
                <c:pt idx="361">
                  <c:v>0.72020637364699791</c:v>
                </c:pt>
                <c:pt idx="362">
                  <c:v>1.1515941968803733</c:v>
                </c:pt>
                <c:pt idx="363">
                  <c:v>1.461357635286674</c:v>
                </c:pt>
                <c:pt idx="364">
                  <c:v>0.37964848230425141</c:v>
                </c:pt>
                <c:pt idx="365">
                  <c:v>0.9007996566571923</c:v>
                </c:pt>
                <c:pt idx="366">
                  <c:v>-0.27990884704223451</c:v>
                </c:pt>
                <c:pt idx="367">
                  <c:v>2.0419669376880796</c:v>
                </c:pt>
                <c:pt idx="368">
                  <c:v>0.90971128918817257</c:v>
                </c:pt>
                <c:pt idx="369">
                  <c:v>1.0802616608922939</c:v>
                </c:pt>
                <c:pt idx="370">
                  <c:v>1.5492783692067924</c:v>
                </c:pt>
                <c:pt idx="371">
                  <c:v>1.6709899444616352</c:v>
                </c:pt>
                <c:pt idx="372">
                  <c:v>0.55910688859981028</c:v>
                </c:pt>
                <c:pt idx="373">
                  <c:v>1.5368487950480012</c:v>
                </c:pt>
                <c:pt idx="374">
                  <c:v>1.2793713065766572</c:v>
                </c:pt>
                <c:pt idx="375">
                  <c:v>0.46368080882657925</c:v>
                </c:pt>
                <c:pt idx="376">
                  <c:v>0.58068621532193909</c:v>
                </c:pt>
                <c:pt idx="377">
                  <c:v>2.1559490205475589</c:v>
                </c:pt>
                <c:pt idx="378">
                  <c:v>0.77305030983443612</c:v>
                </c:pt>
                <c:pt idx="379">
                  <c:v>0.41609935934133907</c:v>
                </c:pt>
                <c:pt idx="380">
                  <c:v>1.1322144003933547</c:v>
                </c:pt>
                <c:pt idx="381">
                  <c:v>0.49684755746480347</c:v>
                </c:pt>
                <c:pt idx="382">
                  <c:v>1.5283172693880398</c:v>
                </c:pt>
                <c:pt idx="383">
                  <c:v>1.4451937310671001</c:v>
                </c:pt>
                <c:pt idx="384">
                  <c:v>0.67534447796996688</c:v>
                </c:pt>
                <c:pt idx="385">
                  <c:v>1.7714733958527349</c:v>
                </c:pt>
                <c:pt idx="386">
                  <c:v>0.87830987578939934</c:v>
                </c:pt>
                <c:pt idx="387">
                  <c:v>0.29190986107754119</c:v>
                </c:pt>
                <c:pt idx="388">
                  <c:v>1.7856249088790666</c:v>
                </c:pt>
                <c:pt idx="389">
                  <c:v>0.87460905506003539</c:v>
                </c:pt>
                <c:pt idx="390">
                  <c:v>0.56210187863999317</c:v>
                </c:pt>
                <c:pt idx="391">
                  <c:v>1.2138607768399772</c:v>
                </c:pt>
                <c:pt idx="392">
                  <c:v>1.159965663031574</c:v>
                </c:pt>
                <c:pt idx="393">
                  <c:v>0.9001372281984934</c:v>
                </c:pt>
                <c:pt idx="394">
                  <c:v>0.58541736021334589</c:v>
                </c:pt>
                <c:pt idx="395">
                  <c:v>0.14253806206773501</c:v>
                </c:pt>
                <c:pt idx="396">
                  <c:v>2.6115472399290574E-2</c:v>
                </c:pt>
                <c:pt idx="397">
                  <c:v>0.82736355793395544</c:v>
                </c:pt>
                <c:pt idx="398">
                  <c:v>-0.26141124884434247</c:v>
                </c:pt>
                <c:pt idx="399">
                  <c:v>0.5497931210867959</c:v>
                </c:pt>
                <c:pt idx="400">
                  <c:v>0.98270390505455596</c:v>
                </c:pt>
                <c:pt idx="401">
                  <c:v>0.23402777468466207</c:v>
                </c:pt>
                <c:pt idx="402">
                  <c:v>0.4236181523367869</c:v>
                </c:pt>
                <c:pt idx="403">
                  <c:v>0.18418157429367893</c:v>
                </c:pt>
                <c:pt idx="404">
                  <c:v>0.70988983965543007</c:v>
                </c:pt>
                <c:pt idx="405">
                  <c:v>0.5454859008494598</c:v>
                </c:pt>
                <c:pt idx="406">
                  <c:v>0.82215769323140009</c:v>
                </c:pt>
                <c:pt idx="407">
                  <c:v>1.4733286836439052</c:v>
                </c:pt>
                <c:pt idx="408">
                  <c:v>0.30124360181499799</c:v>
                </c:pt>
                <c:pt idx="409">
                  <c:v>1.6677450954713922</c:v>
                </c:pt>
                <c:pt idx="410">
                  <c:v>1.3867556947827853</c:v>
                </c:pt>
                <c:pt idx="411">
                  <c:v>0.71985775659119966</c:v>
                </c:pt>
                <c:pt idx="412">
                  <c:v>1.4605774465732679</c:v>
                </c:pt>
                <c:pt idx="413">
                  <c:v>1.0362236649391936</c:v>
                </c:pt>
                <c:pt idx="414">
                  <c:v>1.6574188752545971</c:v>
                </c:pt>
                <c:pt idx="415">
                  <c:v>0.95735793773957911</c:v>
                </c:pt>
                <c:pt idx="416">
                  <c:v>0.86989336949354701</c:v>
                </c:pt>
                <c:pt idx="417">
                  <c:v>0.72706952115796286</c:v>
                </c:pt>
                <c:pt idx="418">
                  <c:v>1.0084439657470694</c:v>
                </c:pt>
                <c:pt idx="419">
                  <c:v>0.96324200481320699</c:v>
                </c:pt>
                <c:pt idx="420">
                  <c:v>1.109597380025555</c:v>
                </c:pt>
                <c:pt idx="421">
                  <c:v>0.46117357069798026</c:v>
                </c:pt>
                <c:pt idx="422">
                  <c:v>0.91825282774698724</c:v>
                </c:pt>
                <c:pt idx="423">
                  <c:v>0.42320969692593613</c:v>
                </c:pt>
                <c:pt idx="424">
                  <c:v>0.76125888034901878</c:v>
                </c:pt>
                <c:pt idx="425">
                  <c:v>0.75275760784421064</c:v>
                </c:pt>
                <c:pt idx="426">
                  <c:v>0.51526464073313127</c:v>
                </c:pt>
                <c:pt idx="427">
                  <c:v>1.7467192736157156E-2</c:v>
                </c:pt>
                <c:pt idx="428">
                  <c:v>1.4880748364532173</c:v>
                </c:pt>
                <c:pt idx="429">
                  <c:v>1.9479471898607175</c:v>
                </c:pt>
                <c:pt idx="430">
                  <c:v>1.2104966164887956</c:v>
                </c:pt>
                <c:pt idx="431">
                  <c:v>0.75348289610704788</c:v>
                </c:pt>
                <c:pt idx="432">
                  <c:v>0.80883488836047068</c:v>
                </c:pt>
                <c:pt idx="433">
                  <c:v>0.24378419618650349</c:v>
                </c:pt>
                <c:pt idx="434">
                  <c:v>0.1848074458296427</c:v>
                </c:pt>
                <c:pt idx="435">
                  <c:v>1.6857391796475643</c:v>
                </c:pt>
                <c:pt idx="436">
                  <c:v>0.62287570075484022</c:v>
                </c:pt>
                <c:pt idx="437">
                  <c:v>0.81294020919795495</c:v>
                </c:pt>
                <c:pt idx="438">
                  <c:v>1.3213498893560993</c:v>
                </c:pt>
                <c:pt idx="439">
                  <c:v>1.0598954951608865</c:v>
                </c:pt>
                <c:pt idx="440">
                  <c:v>0.74175401460426316</c:v>
                </c:pt>
                <c:pt idx="441">
                  <c:v>1.7588986821722949</c:v>
                </c:pt>
                <c:pt idx="442">
                  <c:v>1.6256792641263678</c:v>
                </c:pt>
                <c:pt idx="443">
                  <c:v>1.044331572256995</c:v>
                </c:pt>
                <c:pt idx="444">
                  <c:v>2.2596000123530118</c:v>
                </c:pt>
                <c:pt idx="445">
                  <c:v>1.488890930481948</c:v>
                </c:pt>
                <c:pt idx="446">
                  <c:v>5.0332360908386498E-2</c:v>
                </c:pt>
                <c:pt idx="447">
                  <c:v>1.0086103198815464</c:v>
                </c:pt>
                <c:pt idx="448">
                  <c:v>0.23281988665906794</c:v>
                </c:pt>
                <c:pt idx="449">
                  <c:v>1.0403918506205823</c:v>
                </c:pt>
                <c:pt idx="450">
                  <c:v>0.67278762811412829</c:v>
                </c:pt>
                <c:pt idx="451">
                  <c:v>1.4565215842551296</c:v>
                </c:pt>
                <c:pt idx="452">
                  <c:v>2.2114470455272657</c:v>
                </c:pt>
                <c:pt idx="453">
                  <c:v>1.5452493609355931</c:v>
                </c:pt>
                <c:pt idx="454">
                  <c:v>0.77994151163912995</c:v>
                </c:pt>
                <c:pt idx="455">
                  <c:v>0.95203472924636001</c:v>
                </c:pt>
                <c:pt idx="456">
                  <c:v>0.11704324453749249</c:v>
                </c:pt>
                <c:pt idx="457">
                  <c:v>-7.7677931003312273E-2</c:v>
                </c:pt>
                <c:pt idx="458">
                  <c:v>0.36857158316409488</c:v>
                </c:pt>
                <c:pt idx="459">
                  <c:v>1.3290633618502583</c:v>
                </c:pt>
                <c:pt idx="460">
                  <c:v>1.4044456238559082</c:v>
                </c:pt>
                <c:pt idx="461">
                  <c:v>0.49775447878890544</c:v>
                </c:pt>
                <c:pt idx="462">
                  <c:v>0.65440660807817697</c:v>
                </c:pt>
                <c:pt idx="463">
                  <c:v>0.85821182296224796</c:v>
                </c:pt>
                <c:pt idx="464">
                  <c:v>0.73221691071912409</c:v>
                </c:pt>
                <c:pt idx="465">
                  <c:v>1.4135013002358832</c:v>
                </c:pt>
                <c:pt idx="466">
                  <c:v>0.40389479188786015</c:v>
                </c:pt>
                <c:pt idx="467">
                  <c:v>1.8164173868229874</c:v>
                </c:pt>
                <c:pt idx="468">
                  <c:v>1.4282867022819981</c:v>
                </c:pt>
                <c:pt idx="469">
                  <c:v>0.18442954797391586</c:v>
                </c:pt>
                <c:pt idx="470">
                  <c:v>0.2077225211376621</c:v>
                </c:pt>
                <c:pt idx="471">
                  <c:v>0.57484718364802112</c:v>
                </c:pt>
                <c:pt idx="472">
                  <c:v>-0.44876054006093613</c:v>
                </c:pt>
                <c:pt idx="473">
                  <c:v>0.82828361705496734</c:v>
                </c:pt>
                <c:pt idx="474">
                  <c:v>0.47211732564511633</c:v>
                </c:pt>
                <c:pt idx="475">
                  <c:v>1.6799497354125554</c:v>
                </c:pt>
                <c:pt idx="476">
                  <c:v>1.0820546464491514</c:v>
                </c:pt>
                <c:pt idx="477">
                  <c:v>1.4672036544839302</c:v>
                </c:pt>
                <c:pt idx="478">
                  <c:v>1.334859872054277</c:v>
                </c:pt>
                <c:pt idx="479">
                  <c:v>0.877390764185903</c:v>
                </c:pt>
                <c:pt idx="480">
                  <c:v>0.81042200648243923</c:v>
                </c:pt>
                <c:pt idx="481">
                  <c:v>2.056805039254888</c:v>
                </c:pt>
                <c:pt idx="482">
                  <c:v>1.9694263147028179</c:v>
                </c:pt>
                <c:pt idx="483">
                  <c:v>1.8242489959049641</c:v>
                </c:pt>
                <c:pt idx="484">
                  <c:v>0.22859520897925123</c:v>
                </c:pt>
                <c:pt idx="485">
                  <c:v>1.2602433151431029</c:v>
                </c:pt>
                <c:pt idx="486">
                  <c:v>0.6076763681220736</c:v>
                </c:pt>
                <c:pt idx="487">
                  <c:v>-0.22573623641362062</c:v>
                </c:pt>
                <c:pt idx="488">
                  <c:v>0.6927427191953387</c:v>
                </c:pt>
                <c:pt idx="489">
                  <c:v>0.42698104099157796</c:v>
                </c:pt>
                <c:pt idx="490">
                  <c:v>1.3751803839147541</c:v>
                </c:pt>
                <c:pt idx="491">
                  <c:v>0.34520711480412236</c:v>
                </c:pt>
                <c:pt idx="492">
                  <c:v>1.1156859485016579</c:v>
                </c:pt>
                <c:pt idx="493">
                  <c:v>1.3677032078442324</c:v>
                </c:pt>
                <c:pt idx="494">
                  <c:v>1.3230549900311894</c:v>
                </c:pt>
                <c:pt idx="495">
                  <c:v>0.50056809952487002</c:v>
                </c:pt>
                <c:pt idx="496">
                  <c:v>0.86165170323753792</c:v>
                </c:pt>
                <c:pt idx="497">
                  <c:v>0.96178204331294326</c:v>
                </c:pt>
                <c:pt idx="498">
                  <c:v>1.3990639156077513</c:v>
                </c:pt>
                <c:pt idx="499">
                  <c:v>1.1091317320758018</c:v>
                </c:pt>
                <c:pt idx="500">
                  <c:v>1.4459136040567482</c:v>
                </c:pt>
                <c:pt idx="501">
                  <c:v>2.1616468069518024</c:v>
                </c:pt>
                <c:pt idx="502">
                  <c:v>1.4159728484906664</c:v>
                </c:pt>
                <c:pt idx="503">
                  <c:v>0.76497863853203851</c:v>
                </c:pt>
                <c:pt idx="504">
                  <c:v>1.8024081729904124</c:v>
                </c:pt>
                <c:pt idx="505">
                  <c:v>0.3968655565171908</c:v>
                </c:pt>
                <c:pt idx="506">
                  <c:v>0.53218243736324189</c:v>
                </c:pt>
                <c:pt idx="507">
                  <c:v>0.94496509921556426</c:v>
                </c:pt>
                <c:pt idx="508">
                  <c:v>0.38789578535792446</c:v>
                </c:pt>
                <c:pt idx="509">
                  <c:v>1.6265479202532309</c:v>
                </c:pt>
                <c:pt idx="510">
                  <c:v>0.78029963783732781</c:v>
                </c:pt>
                <c:pt idx="511">
                  <c:v>0.22202518103663482</c:v>
                </c:pt>
                <c:pt idx="512">
                  <c:v>2.1597106361004421</c:v>
                </c:pt>
                <c:pt idx="513">
                  <c:v>0.21634778978411562</c:v>
                </c:pt>
                <c:pt idx="514">
                  <c:v>-0.1026143286921691</c:v>
                </c:pt>
                <c:pt idx="515">
                  <c:v>0.86544176792061667</c:v>
                </c:pt>
                <c:pt idx="516">
                  <c:v>0.56725410364981399</c:v>
                </c:pt>
                <c:pt idx="517">
                  <c:v>0.75561535345095465</c:v>
                </c:pt>
                <c:pt idx="518">
                  <c:v>1.979591448290577</c:v>
                </c:pt>
                <c:pt idx="519">
                  <c:v>1.7904757841651686E-2</c:v>
                </c:pt>
                <c:pt idx="520">
                  <c:v>1.7673569275587107</c:v>
                </c:pt>
                <c:pt idx="521">
                  <c:v>1.1449295629069083</c:v>
                </c:pt>
                <c:pt idx="522">
                  <c:v>1.4985972502175184</c:v>
                </c:pt>
                <c:pt idx="523">
                  <c:v>0.85825872541866111</c:v>
                </c:pt>
                <c:pt idx="524">
                  <c:v>-0.26180283843177454</c:v>
                </c:pt>
                <c:pt idx="525">
                  <c:v>3.2260649892329947</c:v>
                </c:pt>
                <c:pt idx="526">
                  <c:v>0.75761907949489748</c:v>
                </c:pt>
                <c:pt idx="527">
                  <c:v>0.18501834868971684</c:v>
                </c:pt>
                <c:pt idx="528">
                  <c:v>1.4144600522846051</c:v>
                </c:pt>
                <c:pt idx="529">
                  <c:v>0.37103784462113482</c:v>
                </c:pt>
                <c:pt idx="530">
                  <c:v>0.60661936999334021</c:v>
                </c:pt>
                <c:pt idx="531">
                  <c:v>0.58028133510937507</c:v>
                </c:pt>
                <c:pt idx="532">
                  <c:v>1.872019381469719</c:v>
                </c:pt>
                <c:pt idx="533">
                  <c:v>0.84773643395516285</c:v>
                </c:pt>
                <c:pt idx="534">
                  <c:v>1.2147773032124478</c:v>
                </c:pt>
                <c:pt idx="535">
                  <c:v>0.83951384711754828</c:v>
                </c:pt>
                <c:pt idx="536">
                  <c:v>0.10995148407218169</c:v>
                </c:pt>
                <c:pt idx="537">
                  <c:v>0.87462610124401285</c:v>
                </c:pt>
                <c:pt idx="538">
                  <c:v>0.54741907205561091</c:v>
                </c:pt>
                <c:pt idx="539">
                  <c:v>1.9338334500283736</c:v>
                </c:pt>
                <c:pt idx="540">
                  <c:v>0.99122043264140935</c:v>
                </c:pt>
                <c:pt idx="541">
                  <c:v>1.0913568577240469</c:v>
                </c:pt>
                <c:pt idx="542">
                  <c:v>1.5797595140575189</c:v>
                </c:pt>
                <c:pt idx="543">
                  <c:v>0.65908865724697796</c:v>
                </c:pt>
                <c:pt idx="544">
                  <c:v>1.0642481530190018</c:v>
                </c:pt>
                <c:pt idx="545">
                  <c:v>0.35062223781601853</c:v>
                </c:pt>
                <c:pt idx="546">
                  <c:v>1.316590410879638</c:v>
                </c:pt>
                <c:pt idx="547">
                  <c:v>0.63601283442731993</c:v>
                </c:pt>
                <c:pt idx="548">
                  <c:v>3.0037067516037519</c:v>
                </c:pt>
                <c:pt idx="549">
                  <c:v>-0.13371352489862143</c:v>
                </c:pt>
                <c:pt idx="550">
                  <c:v>0.95349115272377338</c:v>
                </c:pt>
                <c:pt idx="551">
                  <c:v>1.2186127112197951</c:v>
                </c:pt>
                <c:pt idx="552">
                  <c:v>1.8539589124555533</c:v>
                </c:pt>
                <c:pt idx="553">
                  <c:v>0.43350086695780721</c:v>
                </c:pt>
                <c:pt idx="554">
                  <c:v>0.62442473248221897</c:v>
                </c:pt>
                <c:pt idx="555">
                  <c:v>0.51415886070384043</c:v>
                </c:pt>
                <c:pt idx="556">
                  <c:v>0.77959749367209552</c:v>
                </c:pt>
                <c:pt idx="557">
                  <c:v>1.0617179034438851</c:v>
                </c:pt>
                <c:pt idx="558">
                  <c:v>1.3495740203345354</c:v>
                </c:pt>
                <c:pt idx="559">
                  <c:v>1.8570473798768443</c:v>
                </c:pt>
                <c:pt idx="560">
                  <c:v>0.71668743008144387</c:v>
                </c:pt>
                <c:pt idx="561">
                  <c:v>1.5950075708773337</c:v>
                </c:pt>
                <c:pt idx="562">
                  <c:v>1.4092102390665464</c:v>
                </c:pt>
                <c:pt idx="563">
                  <c:v>0.33050885431645227</c:v>
                </c:pt>
                <c:pt idx="564">
                  <c:v>0.9205950769642347</c:v>
                </c:pt>
                <c:pt idx="565">
                  <c:v>0.88019311243238629</c:v>
                </c:pt>
                <c:pt idx="566">
                  <c:v>0.65704054099258635</c:v>
                </c:pt>
                <c:pt idx="567">
                  <c:v>1.7759852954407658</c:v>
                </c:pt>
                <c:pt idx="568">
                  <c:v>2.6349347374793108E-2</c:v>
                </c:pt>
                <c:pt idx="569">
                  <c:v>1.2206485301742573</c:v>
                </c:pt>
                <c:pt idx="570">
                  <c:v>1.1710067654285889</c:v>
                </c:pt>
                <c:pt idx="571">
                  <c:v>0.85251688743175413</c:v>
                </c:pt>
                <c:pt idx="572">
                  <c:v>1.1999612505434929</c:v>
                </c:pt>
                <c:pt idx="573">
                  <c:v>-0.2460685759605557</c:v>
                </c:pt>
                <c:pt idx="574">
                  <c:v>0.8468902579031059</c:v>
                </c:pt>
                <c:pt idx="575">
                  <c:v>2.039310465123906</c:v>
                </c:pt>
                <c:pt idx="576">
                  <c:v>1.7113593646889584</c:v>
                </c:pt>
                <c:pt idx="577">
                  <c:v>0.60353959813155333</c:v>
                </c:pt>
                <c:pt idx="578">
                  <c:v>0.64341487416188348</c:v>
                </c:pt>
                <c:pt idx="579">
                  <c:v>1.2424397038006598</c:v>
                </c:pt>
                <c:pt idx="580">
                  <c:v>1.2078852661659409</c:v>
                </c:pt>
                <c:pt idx="581">
                  <c:v>1.6394645468335671</c:v>
                </c:pt>
                <c:pt idx="582">
                  <c:v>0.48920726880457654</c:v>
                </c:pt>
                <c:pt idx="583">
                  <c:v>1.2964896216761042</c:v>
                </c:pt>
                <c:pt idx="584">
                  <c:v>4.1288371616725206</c:v>
                </c:pt>
                <c:pt idx="585">
                  <c:v>0.28758379134185919</c:v>
                </c:pt>
                <c:pt idx="586">
                  <c:v>1.1505231758207703</c:v>
                </c:pt>
                <c:pt idx="587">
                  <c:v>2.2674608282478053</c:v>
                </c:pt>
                <c:pt idx="588">
                  <c:v>-0.11983236590534152</c:v>
                </c:pt>
                <c:pt idx="589">
                  <c:v>0.24122677440151585</c:v>
                </c:pt>
                <c:pt idx="590">
                  <c:v>1.0641207311540866</c:v>
                </c:pt>
                <c:pt idx="591">
                  <c:v>0.80266299397884011</c:v>
                </c:pt>
                <c:pt idx="592">
                  <c:v>0.60000070185419729</c:v>
                </c:pt>
                <c:pt idx="593">
                  <c:v>1.0866615580203223</c:v>
                </c:pt>
                <c:pt idx="594">
                  <c:v>0.66501041106311964</c:v>
                </c:pt>
                <c:pt idx="595">
                  <c:v>1.0302267987956339</c:v>
                </c:pt>
                <c:pt idx="596">
                  <c:v>1.7344823567258212</c:v>
                </c:pt>
                <c:pt idx="597">
                  <c:v>1.7104108233726705</c:v>
                </c:pt>
                <c:pt idx="598">
                  <c:v>-0.18723487880351486</c:v>
                </c:pt>
                <c:pt idx="599">
                  <c:v>0.8162268266327577</c:v>
                </c:pt>
                <c:pt idx="600">
                  <c:v>-0.38343207199832019</c:v>
                </c:pt>
                <c:pt idx="601">
                  <c:v>0.11879944624278072</c:v>
                </c:pt>
                <c:pt idx="602">
                  <c:v>0.25612719044587234</c:v>
                </c:pt>
                <c:pt idx="603">
                  <c:v>0.76343494588944094</c:v>
                </c:pt>
                <c:pt idx="604">
                  <c:v>0.47207158384931158</c:v>
                </c:pt>
                <c:pt idx="605">
                  <c:v>0.90307115508139091</c:v>
                </c:pt>
                <c:pt idx="606">
                  <c:v>1.6706109868533345</c:v>
                </c:pt>
                <c:pt idx="607">
                  <c:v>1.1516581364200609</c:v>
                </c:pt>
                <c:pt idx="608">
                  <c:v>1.697031000022875E-2</c:v>
                </c:pt>
                <c:pt idx="609">
                  <c:v>0.76906178977398931</c:v>
                </c:pt>
                <c:pt idx="610">
                  <c:v>-0.57443555808340674</c:v>
                </c:pt>
                <c:pt idx="611">
                  <c:v>1.7021017653693673</c:v>
                </c:pt>
                <c:pt idx="612">
                  <c:v>2.6088982830189824</c:v>
                </c:pt>
                <c:pt idx="613">
                  <c:v>2.1907235302563857</c:v>
                </c:pt>
                <c:pt idx="614">
                  <c:v>1.3835605547898053</c:v>
                </c:pt>
                <c:pt idx="615">
                  <c:v>1.260020958824156</c:v>
                </c:pt>
                <c:pt idx="616">
                  <c:v>1.0548459385537916</c:v>
                </c:pt>
                <c:pt idx="617">
                  <c:v>0.61814056942626561</c:v>
                </c:pt>
                <c:pt idx="618">
                  <c:v>0.8996427300913199</c:v>
                </c:pt>
                <c:pt idx="619">
                  <c:v>0.286086300173159</c:v>
                </c:pt>
                <c:pt idx="620">
                  <c:v>0.7984580997604509</c:v>
                </c:pt>
                <c:pt idx="621">
                  <c:v>2.7954308147928941</c:v>
                </c:pt>
                <c:pt idx="622">
                  <c:v>-0.355735323666452</c:v>
                </c:pt>
                <c:pt idx="623">
                  <c:v>2.4489303566215703</c:v>
                </c:pt>
                <c:pt idx="624">
                  <c:v>1.5288270796754249</c:v>
                </c:pt>
                <c:pt idx="625">
                  <c:v>0.1379295783629827</c:v>
                </c:pt>
                <c:pt idx="626">
                  <c:v>1.5629585325396633</c:v>
                </c:pt>
                <c:pt idx="627">
                  <c:v>0.53757443892575396</c:v>
                </c:pt>
                <c:pt idx="628">
                  <c:v>0.80420123906090035</c:v>
                </c:pt>
                <c:pt idx="629">
                  <c:v>0.87576667239369832</c:v>
                </c:pt>
                <c:pt idx="630">
                  <c:v>0.86142845810720792</c:v>
                </c:pt>
                <c:pt idx="631">
                  <c:v>0.14624014423320297</c:v>
                </c:pt>
                <c:pt idx="632">
                  <c:v>1.2974707960596148</c:v>
                </c:pt>
                <c:pt idx="633">
                  <c:v>1.356467959654521</c:v>
                </c:pt>
                <c:pt idx="634">
                  <c:v>0.84074872670636491</c:v>
                </c:pt>
                <c:pt idx="635">
                  <c:v>0.17480021084527131</c:v>
                </c:pt>
                <c:pt idx="636">
                  <c:v>0.95398102240850691</c:v>
                </c:pt>
                <c:pt idx="637">
                  <c:v>1.6178243029506123</c:v>
                </c:pt>
                <c:pt idx="638">
                  <c:v>1.36348195920471</c:v>
                </c:pt>
                <c:pt idx="639">
                  <c:v>-0.26679099281682056</c:v>
                </c:pt>
                <c:pt idx="640">
                  <c:v>-8.7889126792937033E-2</c:v>
                </c:pt>
                <c:pt idx="641">
                  <c:v>-0.21996945253435429</c:v>
                </c:pt>
                <c:pt idx="642">
                  <c:v>0.91718153848800099</c:v>
                </c:pt>
                <c:pt idx="643">
                  <c:v>0.97161006923712012</c:v>
                </c:pt>
                <c:pt idx="644">
                  <c:v>5.7807967205967259E-2</c:v>
                </c:pt>
                <c:pt idx="645">
                  <c:v>0.54512744351794462</c:v>
                </c:pt>
                <c:pt idx="646">
                  <c:v>0.65394644837892468</c:v>
                </c:pt>
                <c:pt idx="647">
                  <c:v>0.98607346674398366</c:v>
                </c:pt>
                <c:pt idx="648">
                  <c:v>0.88810967146277475</c:v>
                </c:pt>
                <c:pt idx="649">
                  <c:v>0.39259357510720339</c:v>
                </c:pt>
                <c:pt idx="650">
                  <c:v>1.1535327096080967</c:v>
                </c:pt>
                <c:pt idx="651">
                  <c:v>0.90794537570237266</c:v>
                </c:pt>
                <c:pt idx="652">
                  <c:v>1.0992314727239847</c:v>
                </c:pt>
                <c:pt idx="653">
                  <c:v>1.4356931530112689</c:v>
                </c:pt>
                <c:pt idx="654">
                  <c:v>0.43253091333594607</c:v>
                </c:pt>
                <c:pt idx="655">
                  <c:v>1.3837990457799307</c:v>
                </c:pt>
                <c:pt idx="656">
                  <c:v>0.98907779433986798</c:v>
                </c:pt>
                <c:pt idx="657">
                  <c:v>1.317520668981824</c:v>
                </c:pt>
                <c:pt idx="658">
                  <c:v>0.41106660300880127</c:v>
                </c:pt>
                <c:pt idx="659">
                  <c:v>0.52337843605109968</c:v>
                </c:pt>
                <c:pt idx="660">
                  <c:v>2.7611807717623087</c:v>
                </c:pt>
                <c:pt idx="661">
                  <c:v>0.19115394369447319</c:v>
                </c:pt>
                <c:pt idx="662">
                  <c:v>0.41231182008948064</c:v>
                </c:pt>
                <c:pt idx="663">
                  <c:v>1.5098343151666034</c:v>
                </c:pt>
                <c:pt idx="664">
                  <c:v>-0.37562253725513661</c:v>
                </c:pt>
                <c:pt idx="665">
                  <c:v>1.5223574347075917</c:v>
                </c:pt>
                <c:pt idx="666">
                  <c:v>1.5558259688419807</c:v>
                </c:pt>
                <c:pt idx="667">
                  <c:v>2.0925408574942064</c:v>
                </c:pt>
                <c:pt idx="668">
                  <c:v>1.1774584651848312</c:v>
                </c:pt>
                <c:pt idx="669">
                  <c:v>1.1214223549343538E-2</c:v>
                </c:pt>
                <c:pt idx="670">
                  <c:v>0.52906487761382925</c:v>
                </c:pt>
                <c:pt idx="671">
                  <c:v>1.1548818076207275</c:v>
                </c:pt>
                <c:pt idx="672">
                  <c:v>1.6566496616124575</c:v>
                </c:pt>
                <c:pt idx="673">
                  <c:v>-0.13024066332887607</c:v>
                </c:pt>
                <c:pt idx="674">
                  <c:v>1.041990467123584</c:v>
                </c:pt>
                <c:pt idx="675">
                  <c:v>0.8603817188880134</c:v>
                </c:pt>
                <c:pt idx="676">
                  <c:v>0.99518442718071021</c:v>
                </c:pt>
                <c:pt idx="677">
                  <c:v>1.3149730256658119</c:v>
                </c:pt>
                <c:pt idx="678">
                  <c:v>0.2350285082683965</c:v>
                </c:pt>
                <c:pt idx="679">
                  <c:v>0.15424625862810293</c:v>
                </c:pt>
                <c:pt idx="680">
                  <c:v>0.37799942038957335</c:v>
                </c:pt>
                <c:pt idx="681">
                  <c:v>0.36328022108308611</c:v>
                </c:pt>
                <c:pt idx="682">
                  <c:v>0.51913764858522171</c:v>
                </c:pt>
                <c:pt idx="683">
                  <c:v>0.944737358507727</c:v>
                </c:pt>
                <c:pt idx="684">
                  <c:v>2.1824412215943223</c:v>
                </c:pt>
                <c:pt idx="685">
                  <c:v>1.1951961228469825</c:v>
                </c:pt>
                <c:pt idx="686">
                  <c:v>0.83186536400798805</c:v>
                </c:pt>
                <c:pt idx="687">
                  <c:v>1.5761535563317406</c:v>
                </c:pt>
                <c:pt idx="688">
                  <c:v>0.48801797795550356</c:v>
                </c:pt>
                <c:pt idx="689">
                  <c:v>0.95896414721354295</c:v>
                </c:pt>
                <c:pt idx="690">
                  <c:v>1.7962389801391805</c:v>
                </c:pt>
                <c:pt idx="691">
                  <c:v>1.0658540956354023</c:v>
                </c:pt>
                <c:pt idx="692">
                  <c:v>1.2282607990343939</c:v>
                </c:pt>
                <c:pt idx="693">
                  <c:v>1.6034520752037889</c:v>
                </c:pt>
                <c:pt idx="694">
                  <c:v>0.50267040187403156</c:v>
                </c:pt>
                <c:pt idx="695">
                  <c:v>0.17280874355572584</c:v>
                </c:pt>
                <c:pt idx="696">
                  <c:v>1.1638697451144344</c:v>
                </c:pt>
                <c:pt idx="697">
                  <c:v>0.87176162739660956</c:v>
                </c:pt>
                <c:pt idx="698">
                  <c:v>0.77605931285179663</c:v>
                </c:pt>
                <c:pt idx="699">
                  <c:v>1.2518275303626432</c:v>
                </c:pt>
                <c:pt idx="700">
                  <c:v>1.7908004848977077</c:v>
                </c:pt>
                <c:pt idx="701">
                  <c:v>1.8792122092092178</c:v>
                </c:pt>
                <c:pt idx="702">
                  <c:v>0.78987187239458456</c:v>
                </c:pt>
                <c:pt idx="703">
                  <c:v>1.4606475309701215</c:v>
                </c:pt>
                <c:pt idx="704">
                  <c:v>2.092104215460791</c:v>
                </c:pt>
                <c:pt idx="705">
                  <c:v>1.1281616710226006</c:v>
                </c:pt>
                <c:pt idx="706">
                  <c:v>0.49312782949984435</c:v>
                </c:pt>
                <c:pt idx="707">
                  <c:v>0.73053286561774122</c:v>
                </c:pt>
                <c:pt idx="708">
                  <c:v>1.902996168091714</c:v>
                </c:pt>
                <c:pt idx="709">
                  <c:v>1.0530686595958965</c:v>
                </c:pt>
                <c:pt idx="710">
                  <c:v>0.50347752465403306</c:v>
                </c:pt>
                <c:pt idx="711">
                  <c:v>1.7347692356234288</c:v>
                </c:pt>
                <c:pt idx="712">
                  <c:v>1.1932759925817327</c:v>
                </c:pt>
                <c:pt idx="713">
                  <c:v>0.11763096060562073</c:v>
                </c:pt>
                <c:pt idx="714">
                  <c:v>0.28697997510215362</c:v>
                </c:pt>
                <c:pt idx="715">
                  <c:v>0.4759469132359202</c:v>
                </c:pt>
                <c:pt idx="716">
                  <c:v>1.1283716248485671</c:v>
                </c:pt>
                <c:pt idx="717">
                  <c:v>0.30620605822321345</c:v>
                </c:pt>
                <c:pt idx="718">
                  <c:v>0.79754066403951762</c:v>
                </c:pt>
                <c:pt idx="719">
                  <c:v>0.34506992706794681</c:v>
                </c:pt>
                <c:pt idx="720">
                  <c:v>0.82946191063953212</c:v>
                </c:pt>
                <c:pt idx="721">
                  <c:v>1.6385637653756233</c:v>
                </c:pt>
                <c:pt idx="722">
                  <c:v>0.91022098404595642</c:v>
                </c:pt>
                <c:pt idx="723">
                  <c:v>1.0528796449309259</c:v>
                </c:pt>
                <c:pt idx="724">
                  <c:v>0.33018988428969287</c:v>
                </c:pt>
                <c:pt idx="725">
                  <c:v>0.30872594815895077</c:v>
                </c:pt>
                <c:pt idx="726">
                  <c:v>0.58790562266564494</c:v>
                </c:pt>
                <c:pt idx="727">
                  <c:v>0.98722779379797243</c:v>
                </c:pt>
                <c:pt idx="728">
                  <c:v>0.28779470160208204</c:v>
                </c:pt>
                <c:pt idx="729">
                  <c:v>0.30420976941975231</c:v>
                </c:pt>
                <c:pt idx="730">
                  <c:v>0.57946950530260299</c:v>
                </c:pt>
                <c:pt idx="731">
                  <c:v>1.6890036827725998</c:v>
                </c:pt>
                <c:pt idx="732">
                  <c:v>1.7540767727525299</c:v>
                </c:pt>
                <c:pt idx="733">
                  <c:v>0.2188957031298942</c:v>
                </c:pt>
                <c:pt idx="734">
                  <c:v>2.0305514539704461</c:v>
                </c:pt>
                <c:pt idx="735">
                  <c:v>1.3730417727007911</c:v>
                </c:pt>
                <c:pt idx="736">
                  <c:v>0.85373293146956586</c:v>
                </c:pt>
                <c:pt idx="737">
                  <c:v>1.0193467611262714</c:v>
                </c:pt>
                <c:pt idx="738">
                  <c:v>1.0022502035403704</c:v>
                </c:pt>
                <c:pt idx="739">
                  <c:v>0.95319267418014963</c:v>
                </c:pt>
                <c:pt idx="740">
                  <c:v>1.3013483072423351</c:v>
                </c:pt>
                <c:pt idx="741">
                  <c:v>0.81433839456484591</c:v>
                </c:pt>
                <c:pt idx="742">
                  <c:v>1.7563197699342745</c:v>
                </c:pt>
                <c:pt idx="743">
                  <c:v>0.79974210299029791</c:v>
                </c:pt>
                <c:pt idx="744">
                  <c:v>0.52069963710321843</c:v>
                </c:pt>
                <c:pt idx="745">
                  <c:v>1.2558341099489085</c:v>
                </c:pt>
                <c:pt idx="746">
                  <c:v>1.5751155615456862</c:v>
                </c:pt>
                <c:pt idx="747">
                  <c:v>1.5156370115443947</c:v>
                </c:pt>
                <c:pt idx="748">
                  <c:v>0.49140931028747403</c:v>
                </c:pt>
                <c:pt idx="749">
                  <c:v>1.6539875607618617</c:v>
                </c:pt>
                <c:pt idx="750">
                  <c:v>0.45109106503495977</c:v>
                </c:pt>
                <c:pt idx="751">
                  <c:v>1.4598099695265496</c:v>
                </c:pt>
                <c:pt idx="752">
                  <c:v>0.5715867264597444</c:v>
                </c:pt>
                <c:pt idx="753">
                  <c:v>0.44298057275229541</c:v>
                </c:pt>
                <c:pt idx="754">
                  <c:v>2.2603399594297993</c:v>
                </c:pt>
                <c:pt idx="755">
                  <c:v>0.71896390941810806</c:v>
                </c:pt>
                <c:pt idx="756">
                  <c:v>0.88910339889814705</c:v>
                </c:pt>
                <c:pt idx="757">
                  <c:v>0.71902207633580106</c:v>
                </c:pt>
                <c:pt idx="758">
                  <c:v>1.7028428352097615</c:v>
                </c:pt>
                <c:pt idx="759">
                  <c:v>1.4324073780266966</c:v>
                </c:pt>
                <c:pt idx="760">
                  <c:v>0.85788652879353788</c:v>
                </c:pt>
                <c:pt idx="761">
                  <c:v>0.35973836066243114</c:v>
                </c:pt>
                <c:pt idx="762">
                  <c:v>1.435844219559183</c:v>
                </c:pt>
                <c:pt idx="763">
                  <c:v>0.70342383373063466</c:v>
                </c:pt>
                <c:pt idx="764">
                  <c:v>1.5470702839300319</c:v>
                </c:pt>
                <c:pt idx="765">
                  <c:v>1.5959826213708046</c:v>
                </c:pt>
                <c:pt idx="766">
                  <c:v>0.6489729234800794</c:v>
                </c:pt>
                <c:pt idx="767">
                  <c:v>0.932500756364253</c:v>
                </c:pt>
                <c:pt idx="768">
                  <c:v>1.2716847348306863</c:v>
                </c:pt>
                <c:pt idx="769">
                  <c:v>1.2208367466494574</c:v>
                </c:pt>
                <c:pt idx="770">
                  <c:v>1.7656037405693799</c:v>
                </c:pt>
                <c:pt idx="771">
                  <c:v>0.63407876061503321</c:v>
                </c:pt>
                <c:pt idx="772">
                  <c:v>0.77107076532690866</c:v>
                </c:pt>
                <c:pt idx="773">
                  <c:v>0.6492105251981779</c:v>
                </c:pt>
                <c:pt idx="774">
                  <c:v>1.3666729350046964</c:v>
                </c:pt>
                <c:pt idx="775">
                  <c:v>1.5341735523868421</c:v>
                </c:pt>
                <c:pt idx="776">
                  <c:v>1.9567708028301412</c:v>
                </c:pt>
                <c:pt idx="777">
                  <c:v>-0.61911662734348005</c:v>
                </c:pt>
                <c:pt idx="778">
                  <c:v>0.6823009416005853</c:v>
                </c:pt>
                <c:pt idx="779">
                  <c:v>0.70590441665609305</c:v>
                </c:pt>
                <c:pt idx="780">
                  <c:v>0.43109689524116956</c:v>
                </c:pt>
                <c:pt idx="781">
                  <c:v>1.7855145557961176</c:v>
                </c:pt>
                <c:pt idx="782">
                  <c:v>1.1416699625513176</c:v>
                </c:pt>
                <c:pt idx="783">
                  <c:v>1.0892313678965735</c:v>
                </c:pt>
                <c:pt idx="784">
                  <c:v>0.85442819519907953</c:v>
                </c:pt>
                <c:pt idx="785">
                  <c:v>1.0074611895555692</c:v>
                </c:pt>
                <c:pt idx="786">
                  <c:v>1.1479883922296465</c:v>
                </c:pt>
                <c:pt idx="787">
                  <c:v>-0.11941357289581633</c:v>
                </c:pt>
                <c:pt idx="788">
                  <c:v>2.0152599896866166</c:v>
                </c:pt>
                <c:pt idx="789">
                  <c:v>0.57629530454681965</c:v>
                </c:pt>
                <c:pt idx="790">
                  <c:v>1.9374041822932919</c:v>
                </c:pt>
                <c:pt idx="791">
                  <c:v>1.9068530626483202</c:v>
                </c:pt>
                <c:pt idx="792">
                  <c:v>0.16925774489804291</c:v>
                </c:pt>
                <c:pt idx="793">
                  <c:v>0.41283086052554269</c:v>
                </c:pt>
                <c:pt idx="794">
                  <c:v>0.39328078911014142</c:v>
                </c:pt>
                <c:pt idx="795">
                  <c:v>1.7696132881932252</c:v>
                </c:pt>
                <c:pt idx="796">
                  <c:v>2.5383376638475101</c:v>
                </c:pt>
                <c:pt idx="797">
                  <c:v>0.54172968273611333</c:v>
                </c:pt>
                <c:pt idx="798">
                  <c:v>1.4820754513058232</c:v>
                </c:pt>
                <c:pt idx="799">
                  <c:v>0.6902646187131728</c:v>
                </c:pt>
                <c:pt idx="800">
                  <c:v>0.34950189612422755</c:v>
                </c:pt>
                <c:pt idx="801">
                  <c:v>0.72236268406956994</c:v>
                </c:pt>
                <c:pt idx="802">
                  <c:v>0.3238173275539018</c:v>
                </c:pt>
                <c:pt idx="803">
                  <c:v>0.41423195898289678</c:v>
                </c:pt>
                <c:pt idx="804">
                  <c:v>1.6656772840499228</c:v>
                </c:pt>
                <c:pt idx="805">
                  <c:v>1.178283762630455</c:v>
                </c:pt>
                <c:pt idx="806">
                  <c:v>2.5432984250703519</c:v>
                </c:pt>
                <c:pt idx="807">
                  <c:v>1.885405631164859</c:v>
                </c:pt>
                <c:pt idx="808">
                  <c:v>0.83396099225177989</c:v>
                </c:pt>
                <c:pt idx="809">
                  <c:v>0.27567369071112796</c:v>
                </c:pt>
                <c:pt idx="810">
                  <c:v>2.198418274152568</c:v>
                </c:pt>
                <c:pt idx="811">
                  <c:v>0.65148900366561213</c:v>
                </c:pt>
                <c:pt idx="812">
                  <c:v>1.4278100710125576</c:v>
                </c:pt>
                <c:pt idx="813">
                  <c:v>0.92403242033929067</c:v>
                </c:pt>
                <c:pt idx="814">
                  <c:v>0.23568573271370047</c:v>
                </c:pt>
                <c:pt idx="815">
                  <c:v>0.91518582310391572</c:v>
                </c:pt>
                <c:pt idx="816">
                  <c:v>0.35667746626267083</c:v>
                </c:pt>
                <c:pt idx="817">
                  <c:v>0.2647636199919598</c:v>
                </c:pt>
                <c:pt idx="818">
                  <c:v>0.6774328558186945</c:v>
                </c:pt>
                <c:pt idx="819">
                  <c:v>0.92404940517051237</c:v>
                </c:pt>
                <c:pt idx="820">
                  <c:v>0.91518870619607939</c:v>
                </c:pt>
                <c:pt idx="821">
                  <c:v>1.7005967565558424</c:v>
                </c:pt>
                <c:pt idx="822">
                  <c:v>-0.43570763082477382</c:v>
                </c:pt>
                <c:pt idx="823">
                  <c:v>1.3681592341265671</c:v>
                </c:pt>
                <c:pt idx="824">
                  <c:v>1.2823025472811236</c:v>
                </c:pt>
                <c:pt idx="825">
                  <c:v>0.20175232134470722</c:v>
                </c:pt>
                <c:pt idx="826">
                  <c:v>0.61160521879288354</c:v>
                </c:pt>
                <c:pt idx="827">
                  <c:v>1.4799916178341137</c:v>
                </c:pt>
                <c:pt idx="828">
                  <c:v>2.6186651126296061</c:v>
                </c:pt>
                <c:pt idx="829">
                  <c:v>0.80834577201399938</c:v>
                </c:pt>
                <c:pt idx="830">
                  <c:v>1.261100829064784</c:v>
                </c:pt>
                <c:pt idx="831">
                  <c:v>0.47042625247045822</c:v>
                </c:pt>
                <c:pt idx="832">
                  <c:v>0.9951262108434682</c:v>
                </c:pt>
                <c:pt idx="833">
                  <c:v>0.51145229020521732</c:v>
                </c:pt>
                <c:pt idx="834">
                  <c:v>1.0395174570765786</c:v>
                </c:pt>
                <c:pt idx="835">
                  <c:v>1.8529794006617091</c:v>
                </c:pt>
                <c:pt idx="836">
                  <c:v>1.535127564997445</c:v>
                </c:pt>
                <c:pt idx="837">
                  <c:v>1.1674885804811799</c:v>
                </c:pt>
                <c:pt idx="838">
                  <c:v>0.51320569351784262</c:v>
                </c:pt>
                <c:pt idx="839">
                  <c:v>0.38469811795851305</c:v>
                </c:pt>
                <c:pt idx="840">
                  <c:v>1.2609394015694388</c:v>
                </c:pt>
                <c:pt idx="841">
                  <c:v>3.4753922047315204</c:v>
                </c:pt>
                <c:pt idx="842">
                  <c:v>0.94642895162806118</c:v>
                </c:pt>
                <c:pt idx="843">
                  <c:v>1.0636098862994685</c:v>
                </c:pt>
                <c:pt idx="844">
                  <c:v>1.6742215171396686</c:v>
                </c:pt>
                <c:pt idx="845">
                  <c:v>0.27329301102817549</c:v>
                </c:pt>
                <c:pt idx="846">
                  <c:v>2.2872749856381023</c:v>
                </c:pt>
                <c:pt idx="847">
                  <c:v>0.59097651574661458</c:v>
                </c:pt>
                <c:pt idx="848">
                  <c:v>0.45316566847100004</c:v>
                </c:pt>
                <c:pt idx="849">
                  <c:v>0.35734535171709236</c:v>
                </c:pt>
                <c:pt idx="850">
                  <c:v>0.77048981113107173</c:v>
                </c:pt>
                <c:pt idx="851">
                  <c:v>1.0068797328373056</c:v>
                </c:pt>
                <c:pt idx="852">
                  <c:v>1.726610077423774</c:v>
                </c:pt>
                <c:pt idx="853">
                  <c:v>1.4648465301925246</c:v>
                </c:pt>
                <c:pt idx="854">
                  <c:v>0.58958957845134607</c:v>
                </c:pt>
                <c:pt idx="855">
                  <c:v>1.1465526611335959</c:v>
                </c:pt>
                <c:pt idx="856">
                  <c:v>1.593791010551358</c:v>
                </c:pt>
                <c:pt idx="857">
                  <c:v>1.3611146178565925</c:v>
                </c:pt>
                <c:pt idx="858">
                  <c:v>6.3887258395012858E-2</c:v>
                </c:pt>
                <c:pt idx="859">
                  <c:v>0.66126008576309792</c:v>
                </c:pt>
                <c:pt idx="860">
                  <c:v>1.59072265044179</c:v>
                </c:pt>
                <c:pt idx="861">
                  <c:v>0.87365502046740862</c:v>
                </c:pt>
                <c:pt idx="862">
                  <c:v>0.32487013884760862</c:v>
                </c:pt>
                <c:pt idx="863">
                  <c:v>0.41609756511888918</c:v>
                </c:pt>
                <c:pt idx="864">
                  <c:v>0.60778379803068139</c:v>
                </c:pt>
                <c:pt idx="865">
                  <c:v>1.1355305810997753</c:v>
                </c:pt>
                <c:pt idx="866">
                  <c:v>2.148640395628556</c:v>
                </c:pt>
                <c:pt idx="867">
                  <c:v>1.7144434342231141</c:v>
                </c:pt>
                <c:pt idx="868">
                  <c:v>0.55798382866153373</c:v>
                </c:pt>
                <c:pt idx="869">
                  <c:v>0.31720293267513888</c:v>
                </c:pt>
                <c:pt idx="870">
                  <c:v>0.85276712198282334</c:v>
                </c:pt>
                <c:pt idx="871">
                  <c:v>1.2263506553552008</c:v>
                </c:pt>
                <c:pt idx="872">
                  <c:v>0.77875548127689975</c:v>
                </c:pt>
                <c:pt idx="873">
                  <c:v>8.7837676767915096E-2</c:v>
                </c:pt>
                <c:pt idx="874">
                  <c:v>1.2086908409438752</c:v>
                </c:pt>
                <c:pt idx="875">
                  <c:v>0.39360059807904874</c:v>
                </c:pt>
                <c:pt idx="876">
                  <c:v>0.48732607704516967</c:v>
                </c:pt>
                <c:pt idx="877">
                  <c:v>0.42493191763678417</c:v>
                </c:pt>
                <c:pt idx="878">
                  <c:v>0.99803309914696503</c:v>
                </c:pt>
                <c:pt idx="879">
                  <c:v>2.4688603255306072</c:v>
                </c:pt>
                <c:pt idx="880">
                  <c:v>0.89954253694391839</c:v>
                </c:pt>
                <c:pt idx="881">
                  <c:v>1.6500009452979638</c:v>
                </c:pt>
                <c:pt idx="882">
                  <c:v>0.80903458161686559</c:v>
                </c:pt>
                <c:pt idx="883">
                  <c:v>0.78475537023103803</c:v>
                </c:pt>
                <c:pt idx="884">
                  <c:v>2.4361534230456199</c:v>
                </c:pt>
                <c:pt idx="885">
                  <c:v>0.31413847564114494</c:v>
                </c:pt>
                <c:pt idx="886">
                  <c:v>0.18801641566938876</c:v>
                </c:pt>
                <c:pt idx="887">
                  <c:v>0.72020553054230863</c:v>
                </c:pt>
                <c:pt idx="888">
                  <c:v>0.48455181293858973</c:v>
                </c:pt>
                <c:pt idx="889">
                  <c:v>0.83253696110995001</c:v>
                </c:pt>
                <c:pt idx="890">
                  <c:v>0.94604134182098421</c:v>
                </c:pt>
                <c:pt idx="891">
                  <c:v>1.7276395699549822</c:v>
                </c:pt>
                <c:pt idx="892">
                  <c:v>0.58077538516345606</c:v>
                </c:pt>
                <c:pt idx="893">
                  <c:v>0.4005937793727154</c:v>
                </c:pt>
                <c:pt idx="894">
                  <c:v>0.44579390968633981</c:v>
                </c:pt>
                <c:pt idx="895">
                  <c:v>1.2850664480822522</c:v>
                </c:pt>
                <c:pt idx="896">
                  <c:v>1.4679150133561549</c:v>
                </c:pt>
                <c:pt idx="897">
                  <c:v>0.27425051226838659</c:v>
                </c:pt>
                <c:pt idx="898">
                  <c:v>0.33875077199461845</c:v>
                </c:pt>
                <c:pt idx="899">
                  <c:v>1.4653396439117288</c:v>
                </c:pt>
                <c:pt idx="900">
                  <c:v>0.64330523891770297</c:v>
                </c:pt>
                <c:pt idx="901">
                  <c:v>0.58371874657741429</c:v>
                </c:pt>
                <c:pt idx="902">
                  <c:v>0.79813821142455865</c:v>
                </c:pt>
                <c:pt idx="903">
                  <c:v>0.37702044078515884</c:v>
                </c:pt>
                <c:pt idx="904">
                  <c:v>0.19766137695653818</c:v>
                </c:pt>
                <c:pt idx="905">
                  <c:v>0.18439151736316967</c:v>
                </c:pt>
                <c:pt idx="906">
                  <c:v>0.84795937072232919</c:v>
                </c:pt>
                <c:pt idx="907">
                  <c:v>0.88028218246997259</c:v>
                </c:pt>
                <c:pt idx="908">
                  <c:v>0.53768193132629127</c:v>
                </c:pt>
                <c:pt idx="909">
                  <c:v>0.74270210320049412</c:v>
                </c:pt>
                <c:pt idx="910">
                  <c:v>0.86570254265787028</c:v>
                </c:pt>
                <c:pt idx="911">
                  <c:v>0.71212897710625234</c:v>
                </c:pt>
                <c:pt idx="912">
                  <c:v>0.44515053137020033</c:v>
                </c:pt>
                <c:pt idx="913">
                  <c:v>0.7462089740640353</c:v>
                </c:pt>
                <c:pt idx="914">
                  <c:v>1.587904531804293</c:v>
                </c:pt>
                <c:pt idx="915">
                  <c:v>-0.3030049723791447</c:v>
                </c:pt>
                <c:pt idx="916">
                  <c:v>0.85282000450263362</c:v>
                </c:pt>
                <c:pt idx="917">
                  <c:v>2.2254163102211431</c:v>
                </c:pt>
                <c:pt idx="918">
                  <c:v>1.8067465924662547</c:v>
                </c:pt>
                <c:pt idx="919">
                  <c:v>0.82600143413388682</c:v>
                </c:pt>
                <c:pt idx="920">
                  <c:v>0.37708859019515317</c:v>
                </c:pt>
                <c:pt idx="921">
                  <c:v>1.0498840030707361</c:v>
                </c:pt>
                <c:pt idx="922">
                  <c:v>0.8911434568796992</c:v>
                </c:pt>
                <c:pt idx="923">
                  <c:v>0.76649922847543206</c:v>
                </c:pt>
                <c:pt idx="924">
                  <c:v>0.77882387915209605</c:v>
                </c:pt>
                <c:pt idx="925">
                  <c:v>0.44794755396686081</c:v>
                </c:pt>
                <c:pt idx="926">
                  <c:v>1.1193324170508134</c:v>
                </c:pt>
                <c:pt idx="927">
                  <c:v>0.94872347195209761</c:v>
                </c:pt>
                <c:pt idx="928">
                  <c:v>-0.14766994258385802</c:v>
                </c:pt>
                <c:pt idx="929">
                  <c:v>1.8145128249887794</c:v>
                </c:pt>
                <c:pt idx="930">
                  <c:v>1.282113333910782</c:v>
                </c:pt>
                <c:pt idx="931">
                  <c:v>1.4822186525812784</c:v>
                </c:pt>
                <c:pt idx="932">
                  <c:v>0.1478498118073569</c:v>
                </c:pt>
                <c:pt idx="933">
                  <c:v>2.1594567798204412</c:v>
                </c:pt>
                <c:pt idx="934">
                  <c:v>1.6829555022839104</c:v>
                </c:pt>
                <c:pt idx="935">
                  <c:v>1.0247463131868062</c:v>
                </c:pt>
                <c:pt idx="936">
                  <c:v>0.41316480181004334</c:v>
                </c:pt>
                <c:pt idx="937">
                  <c:v>0.80527064638015378</c:v>
                </c:pt>
                <c:pt idx="938">
                  <c:v>1.124170703079729</c:v>
                </c:pt>
                <c:pt idx="939">
                  <c:v>1.9530231018060942</c:v>
                </c:pt>
                <c:pt idx="940">
                  <c:v>0.92024187431843762</c:v>
                </c:pt>
                <c:pt idx="941">
                  <c:v>1.6887304176686844</c:v>
                </c:pt>
                <c:pt idx="942">
                  <c:v>0.69408127613969572</c:v>
                </c:pt>
                <c:pt idx="943">
                  <c:v>1.9172896328454525</c:v>
                </c:pt>
                <c:pt idx="944">
                  <c:v>0.39399386936469893</c:v>
                </c:pt>
                <c:pt idx="945">
                  <c:v>2.3867166790758279</c:v>
                </c:pt>
                <c:pt idx="946">
                  <c:v>1.5388318197399995</c:v>
                </c:pt>
                <c:pt idx="947">
                  <c:v>0.87066599061478667</c:v>
                </c:pt>
                <c:pt idx="948">
                  <c:v>4.580329974377606E-2</c:v>
                </c:pt>
                <c:pt idx="949">
                  <c:v>0.24020553090698205</c:v>
                </c:pt>
                <c:pt idx="950">
                  <c:v>1.0638923002272094</c:v>
                </c:pt>
                <c:pt idx="951">
                  <c:v>5.2345741857187544E-2</c:v>
                </c:pt>
                <c:pt idx="952">
                  <c:v>1.876499079566921</c:v>
                </c:pt>
                <c:pt idx="953">
                  <c:v>0.97697041238050342</c:v>
                </c:pt>
                <c:pt idx="954">
                  <c:v>1.3532342763535046</c:v>
                </c:pt>
                <c:pt idx="955">
                  <c:v>0.66608355147652698</c:v>
                </c:pt>
                <c:pt idx="956">
                  <c:v>1.5269627504245225</c:v>
                </c:pt>
                <c:pt idx="957">
                  <c:v>0.37075372445833077</c:v>
                </c:pt>
                <c:pt idx="958">
                  <c:v>1.4087409820025916</c:v>
                </c:pt>
                <c:pt idx="959">
                  <c:v>2.0802334012871171</c:v>
                </c:pt>
                <c:pt idx="960">
                  <c:v>2.0507081914142966</c:v>
                </c:pt>
                <c:pt idx="961">
                  <c:v>1.2460737371106243</c:v>
                </c:pt>
                <c:pt idx="962">
                  <c:v>1.2190299135491389</c:v>
                </c:pt>
                <c:pt idx="963">
                  <c:v>0.32261165768937905</c:v>
                </c:pt>
                <c:pt idx="964">
                  <c:v>1.9461010286148932</c:v>
                </c:pt>
                <c:pt idx="965">
                  <c:v>1.6253479795202455</c:v>
                </c:pt>
                <c:pt idx="966">
                  <c:v>2.7340342590064242</c:v>
                </c:pt>
                <c:pt idx="967">
                  <c:v>1.5168590355472711</c:v>
                </c:pt>
                <c:pt idx="968">
                  <c:v>1.4015724505705269</c:v>
                </c:pt>
                <c:pt idx="969">
                  <c:v>-0.41796081253903122</c:v>
                </c:pt>
                <c:pt idx="970">
                  <c:v>0.89656291083518869</c:v>
                </c:pt>
                <c:pt idx="971">
                  <c:v>2.0982217073641962</c:v>
                </c:pt>
                <c:pt idx="972">
                  <c:v>1.1397469392475463</c:v>
                </c:pt>
                <c:pt idx="973">
                  <c:v>0.22466557098802176</c:v>
                </c:pt>
                <c:pt idx="974">
                  <c:v>1.0437113389762287</c:v>
                </c:pt>
                <c:pt idx="975">
                  <c:v>0.56736190085637794</c:v>
                </c:pt>
                <c:pt idx="976">
                  <c:v>1.5741141507626444</c:v>
                </c:pt>
                <c:pt idx="977">
                  <c:v>2.1382297577699774</c:v>
                </c:pt>
                <c:pt idx="978">
                  <c:v>0.90927613655383366</c:v>
                </c:pt>
                <c:pt idx="979">
                  <c:v>1.3391510337511916</c:v>
                </c:pt>
                <c:pt idx="980">
                  <c:v>0.12341003660278937</c:v>
                </c:pt>
                <c:pt idx="981">
                  <c:v>1.4522089076722968</c:v>
                </c:pt>
                <c:pt idx="982">
                  <c:v>1.2071128548357604</c:v>
                </c:pt>
                <c:pt idx="983">
                  <c:v>1.0959498517617299</c:v>
                </c:pt>
                <c:pt idx="984">
                  <c:v>0.81525975164366093</c:v>
                </c:pt>
                <c:pt idx="985">
                  <c:v>0.51860890813924954</c:v>
                </c:pt>
                <c:pt idx="986">
                  <c:v>0.71506193127064899</c:v>
                </c:pt>
                <c:pt idx="987">
                  <c:v>0.96020453563772157</c:v>
                </c:pt>
                <c:pt idx="988">
                  <c:v>0.78394373388536875</c:v>
                </c:pt>
                <c:pt idx="989">
                  <c:v>6.9462210928198154E-2</c:v>
                </c:pt>
                <c:pt idx="990">
                  <c:v>1.373902049268922</c:v>
                </c:pt>
                <c:pt idx="991">
                  <c:v>0.55661458066062375</c:v>
                </c:pt>
                <c:pt idx="992">
                  <c:v>-0.23727308576829587</c:v>
                </c:pt>
                <c:pt idx="993">
                  <c:v>0.6276325412989282</c:v>
                </c:pt>
                <c:pt idx="994">
                  <c:v>0.97915938014164539</c:v>
                </c:pt>
                <c:pt idx="995">
                  <c:v>0.55593889750449055</c:v>
                </c:pt>
                <c:pt idx="996">
                  <c:v>1.1051146394624183</c:v>
                </c:pt>
                <c:pt idx="997">
                  <c:v>1.5171258542688735</c:v>
                </c:pt>
                <c:pt idx="998">
                  <c:v>1.7448899554348551</c:v>
                </c:pt>
                <c:pt idx="999">
                  <c:v>1.5050695805642753</c:v>
                </c:pt>
              </c:numCache>
            </c:numRef>
          </c:yVal>
          <c:smooth val="0"/>
          <c:extLst>
            <c:ext xmlns:c16="http://schemas.microsoft.com/office/drawing/2014/chart" uri="{C3380CC4-5D6E-409C-BE32-E72D297353CC}">
              <c16:uniqueId val="{00000006-D472-4B65-AD82-0D81CABE73D5}"/>
            </c:ext>
          </c:extLst>
        </c:ser>
        <c:dLbls>
          <c:showLegendKey val="0"/>
          <c:showVal val="0"/>
          <c:showCatName val="0"/>
          <c:showSerName val="0"/>
          <c:showPercent val="0"/>
          <c:showBubbleSize val="0"/>
        </c:dLbls>
        <c:axId val="1283949200"/>
        <c:axId val="1283953520"/>
      </c:scatterChart>
      <c:valAx>
        <c:axId val="12839492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83953520"/>
        <c:crosses val="autoZero"/>
        <c:crossBetween val="midCat"/>
      </c:valAx>
      <c:valAx>
        <c:axId val="1283953520"/>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83949200"/>
        <c:crosses val="autoZero"/>
        <c:crossBetween val="midCat"/>
      </c:valAx>
      <c:spPr>
        <a:solidFill>
          <a:schemeClr val="bg1">
            <a:lumMod val="95000"/>
          </a:schemeClr>
        </a:solidFill>
        <a:ln>
          <a:noFill/>
        </a:ln>
        <a:effectLst/>
      </c:spPr>
    </c:plotArea>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smoothMarker"/>
        <c:varyColors val="0"/>
        <c:ser>
          <c:idx val="0"/>
          <c:order val="0"/>
          <c:tx>
            <c:v>Probability of Conformance</c:v>
          </c:tx>
          <c:spPr>
            <a:ln w="19050" cap="rnd">
              <a:solidFill>
                <a:schemeClr val="accent1"/>
              </a:solidFill>
              <a:round/>
            </a:ln>
            <a:effectLst/>
          </c:spPr>
          <c:marker>
            <c:symbol val="none"/>
          </c:marker>
          <c:xVal>
            <c:numRef>
              <c:f>'Specific Risk'!$M$5:$M$104</c:f>
              <c:numCache>
                <c:formatCode>General</c:formatCode>
                <c:ptCount val="100"/>
                <c:pt idx="0">
                  <c:v>-16</c:v>
                </c:pt>
                <c:pt idx="1">
                  <c:v>-15.676767676767676</c:v>
                </c:pt>
                <c:pt idx="2">
                  <c:v>-15.353535353535353</c:v>
                </c:pt>
                <c:pt idx="3">
                  <c:v>-15.030303030303029</c:v>
                </c:pt>
                <c:pt idx="4">
                  <c:v>-14.707070707070706</c:v>
                </c:pt>
                <c:pt idx="5">
                  <c:v>-14.383838383838382</c:v>
                </c:pt>
                <c:pt idx="6">
                  <c:v>-14.060606060606059</c:v>
                </c:pt>
                <c:pt idx="7">
                  <c:v>-13.737373737373735</c:v>
                </c:pt>
                <c:pt idx="8">
                  <c:v>-13.414141414141412</c:v>
                </c:pt>
                <c:pt idx="9">
                  <c:v>-13.090909090909088</c:v>
                </c:pt>
                <c:pt idx="10">
                  <c:v>-12.767676767676765</c:v>
                </c:pt>
                <c:pt idx="11">
                  <c:v>-12.444444444444441</c:v>
                </c:pt>
                <c:pt idx="12">
                  <c:v>-12.121212121212118</c:v>
                </c:pt>
                <c:pt idx="13">
                  <c:v>-11.797979797979794</c:v>
                </c:pt>
                <c:pt idx="14">
                  <c:v>-11.47474747474747</c:v>
                </c:pt>
                <c:pt idx="15">
                  <c:v>-11.151515151515147</c:v>
                </c:pt>
                <c:pt idx="16">
                  <c:v>-10.828282828282823</c:v>
                </c:pt>
                <c:pt idx="17">
                  <c:v>-10.5050505050505</c:v>
                </c:pt>
                <c:pt idx="18">
                  <c:v>-10.181818181818176</c:v>
                </c:pt>
                <c:pt idx="19">
                  <c:v>-9.8585858585858528</c:v>
                </c:pt>
                <c:pt idx="20">
                  <c:v>-9.5353535353535293</c:v>
                </c:pt>
                <c:pt idx="21">
                  <c:v>-9.2121212121212057</c:v>
                </c:pt>
                <c:pt idx="22">
                  <c:v>-8.8888888888888822</c:v>
                </c:pt>
                <c:pt idx="23">
                  <c:v>-8.5656565656565586</c:v>
                </c:pt>
                <c:pt idx="24">
                  <c:v>-8.2424242424242351</c:v>
                </c:pt>
                <c:pt idx="25">
                  <c:v>-7.9191919191919116</c:v>
                </c:pt>
                <c:pt idx="26">
                  <c:v>-7.595959595959588</c:v>
                </c:pt>
                <c:pt idx="27">
                  <c:v>-7.2727272727272645</c:v>
                </c:pt>
                <c:pt idx="28">
                  <c:v>-6.949494949494941</c:v>
                </c:pt>
                <c:pt idx="29">
                  <c:v>-6.6262626262626174</c:v>
                </c:pt>
                <c:pt idx="30">
                  <c:v>-6.3030303030302939</c:v>
                </c:pt>
                <c:pt idx="31">
                  <c:v>-5.9797979797979703</c:v>
                </c:pt>
                <c:pt idx="32">
                  <c:v>-5.6565656565656468</c:v>
                </c:pt>
                <c:pt idx="33">
                  <c:v>-5.3333333333333233</c:v>
                </c:pt>
                <c:pt idx="34">
                  <c:v>-5.0101010101009997</c:v>
                </c:pt>
                <c:pt idx="35">
                  <c:v>-4.6868686868686762</c:v>
                </c:pt>
                <c:pt idx="36">
                  <c:v>-4.3636363636363527</c:v>
                </c:pt>
                <c:pt idx="37">
                  <c:v>-4.0404040404040291</c:v>
                </c:pt>
                <c:pt idx="38">
                  <c:v>-3.717171717171706</c:v>
                </c:pt>
                <c:pt idx="39">
                  <c:v>-3.3939393939393829</c:v>
                </c:pt>
                <c:pt idx="40">
                  <c:v>-3.0707070707070598</c:v>
                </c:pt>
                <c:pt idx="41">
                  <c:v>-2.7474747474747367</c:v>
                </c:pt>
                <c:pt idx="42">
                  <c:v>-2.4242424242424137</c:v>
                </c:pt>
                <c:pt idx="43">
                  <c:v>-2.1010101010100906</c:v>
                </c:pt>
                <c:pt idx="44">
                  <c:v>-1.7777777777777672</c:v>
                </c:pt>
                <c:pt idx="45">
                  <c:v>-1.4545454545454439</c:v>
                </c:pt>
                <c:pt idx="46">
                  <c:v>-1.1313131313131206</c:v>
                </c:pt>
                <c:pt idx="47">
                  <c:v>-0.8080808080807973</c:v>
                </c:pt>
                <c:pt idx="48">
                  <c:v>-0.48484848484847404</c:v>
                </c:pt>
                <c:pt idx="49">
                  <c:v>-0.16161616161615078</c:v>
                </c:pt>
                <c:pt idx="50">
                  <c:v>0.16161616161617248</c:v>
                </c:pt>
                <c:pt idx="51">
                  <c:v>0.48484848484849574</c:v>
                </c:pt>
                <c:pt idx="52">
                  <c:v>0.80808080808081906</c:v>
                </c:pt>
                <c:pt idx="53">
                  <c:v>1.1313131313131424</c:v>
                </c:pt>
                <c:pt idx="54">
                  <c:v>1.4545454545454657</c:v>
                </c:pt>
                <c:pt idx="55">
                  <c:v>1.777777777777789</c:v>
                </c:pt>
                <c:pt idx="56">
                  <c:v>2.1010101010101123</c:v>
                </c:pt>
                <c:pt idx="57">
                  <c:v>2.4242424242424354</c:v>
                </c:pt>
                <c:pt idx="58">
                  <c:v>2.7474747474747585</c:v>
                </c:pt>
                <c:pt idx="59">
                  <c:v>3.0707070707070816</c:v>
                </c:pt>
                <c:pt idx="60">
                  <c:v>3.3939393939394047</c:v>
                </c:pt>
                <c:pt idx="61">
                  <c:v>3.7171717171717278</c:v>
                </c:pt>
                <c:pt idx="62">
                  <c:v>4.0404040404040513</c:v>
                </c:pt>
                <c:pt idx="63">
                  <c:v>4.3636363636363749</c:v>
                </c:pt>
                <c:pt idx="64">
                  <c:v>4.6868686868686984</c:v>
                </c:pt>
                <c:pt idx="65">
                  <c:v>5.0101010101010219</c:v>
                </c:pt>
                <c:pt idx="66">
                  <c:v>5.3333333333333455</c:v>
                </c:pt>
                <c:pt idx="67">
                  <c:v>5.656565656565669</c:v>
                </c:pt>
                <c:pt idx="68">
                  <c:v>5.9797979797979925</c:v>
                </c:pt>
                <c:pt idx="69">
                  <c:v>6.3030303030303161</c:v>
                </c:pt>
                <c:pt idx="70">
                  <c:v>6.6262626262626396</c:v>
                </c:pt>
                <c:pt idx="71">
                  <c:v>6.9494949494949632</c:v>
                </c:pt>
                <c:pt idx="72">
                  <c:v>7.2727272727272867</c:v>
                </c:pt>
                <c:pt idx="73">
                  <c:v>7.5959595959596102</c:v>
                </c:pt>
                <c:pt idx="74">
                  <c:v>7.9191919191919338</c:v>
                </c:pt>
                <c:pt idx="75">
                  <c:v>8.2424242424242564</c:v>
                </c:pt>
                <c:pt idx="76">
                  <c:v>8.56565656565658</c:v>
                </c:pt>
                <c:pt idx="77">
                  <c:v>8.8888888888889035</c:v>
                </c:pt>
                <c:pt idx="78">
                  <c:v>9.212121212121227</c:v>
                </c:pt>
                <c:pt idx="79">
                  <c:v>9.5353535353535506</c:v>
                </c:pt>
                <c:pt idx="80">
                  <c:v>9.8585858585858741</c:v>
                </c:pt>
                <c:pt idx="81">
                  <c:v>10.181818181818198</c:v>
                </c:pt>
                <c:pt idx="82">
                  <c:v>10.505050505050521</c:v>
                </c:pt>
                <c:pt idx="83">
                  <c:v>10.828282828282845</c:v>
                </c:pt>
                <c:pt idx="84">
                  <c:v>11.151515151515168</c:v>
                </c:pt>
                <c:pt idx="85">
                  <c:v>11.474747474747492</c:v>
                </c:pt>
                <c:pt idx="86">
                  <c:v>11.797979797979815</c:v>
                </c:pt>
                <c:pt idx="87">
                  <c:v>12.121212121212139</c:v>
                </c:pt>
                <c:pt idx="88">
                  <c:v>12.444444444444462</c:v>
                </c:pt>
                <c:pt idx="89">
                  <c:v>12.767676767676786</c:v>
                </c:pt>
                <c:pt idx="90">
                  <c:v>13.090909090909109</c:v>
                </c:pt>
                <c:pt idx="91">
                  <c:v>13.414141414141433</c:v>
                </c:pt>
                <c:pt idx="92">
                  <c:v>13.737373737373757</c:v>
                </c:pt>
                <c:pt idx="93">
                  <c:v>14.06060606060608</c:v>
                </c:pt>
                <c:pt idx="94">
                  <c:v>14.383838383838404</c:v>
                </c:pt>
                <c:pt idx="95">
                  <c:v>14.707070707070727</c:v>
                </c:pt>
                <c:pt idx="96">
                  <c:v>15.030303030303051</c:v>
                </c:pt>
                <c:pt idx="97">
                  <c:v>15.353535353535374</c:v>
                </c:pt>
                <c:pt idx="98">
                  <c:v>15.676767676767698</c:v>
                </c:pt>
                <c:pt idx="99">
                  <c:v>16.000000000000021</c:v>
                </c:pt>
              </c:numCache>
            </c:numRef>
          </c:xVal>
          <c:yVal>
            <c:numRef>
              <c:f>'Specific Risk'!$P$5:$P$104</c:f>
              <c:numCache>
                <c:formatCode>General</c:formatCode>
                <c:ptCount val="100"/>
                <c:pt idx="0">
                  <c:v>4.8213033676525185E-8</c:v>
                </c:pt>
                <c:pt idx="1">
                  <c:v>1.545231090860355E-7</c:v>
                </c:pt>
                <c:pt idx="2">
                  <c:v>4.7346795573055545E-7</c:v>
                </c:pt>
                <c:pt idx="3">
                  <c:v>1.387084175630271E-6</c:v>
                </c:pt>
                <c:pt idx="4">
                  <c:v>3.8858146382825254E-6</c:v>
                </c:pt>
                <c:pt idx="5">
                  <c:v>1.0410848297226494E-5</c:v>
                </c:pt>
                <c:pt idx="6">
                  <c:v>2.6679597308287839E-5</c:v>
                </c:pt>
                <c:pt idx="7">
                  <c:v>6.5408387385001987E-5</c:v>
                </c:pt>
                <c:pt idx="8">
                  <c:v>1.5343669722167608E-4</c:v>
                </c:pt>
                <c:pt idx="9">
                  <c:v>3.4447468841680706E-4</c:v>
                </c:pt>
                <c:pt idx="10">
                  <c:v>7.4032075620455995E-4</c:v>
                </c:pt>
                <c:pt idx="11">
                  <c:v>1.5234661419998297E-3</c:v>
                </c:pt>
                <c:pt idx="12">
                  <c:v>3.00280667160302E-3</c:v>
                </c:pt>
                <c:pt idx="13">
                  <c:v>5.6709173761134712E-3</c:v>
                </c:pt>
                <c:pt idx="14">
                  <c:v>1.0265538125181828E-2</c:v>
                </c:pt>
                <c:pt idx="15">
                  <c:v>1.782003978280533E-2</c:v>
                </c:pt>
                <c:pt idx="16">
                  <c:v>2.9679706260117733E-2</c:v>
                </c:pt>
                <c:pt idx="17">
                  <c:v>4.745635107266033E-2</c:v>
                </c:pt>
                <c:pt idx="18">
                  <c:v>7.2897570475988549E-2</c:v>
                </c:pt>
                <c:pt idx="19">
                  <c:v>0.10766215064440521</c:v>
                </c:pt>
                <c:pt idx="20">
                  <c:v>0.15301944126193201</c:v>
                </c:pt>
                <c:pt idx="21">
                  <c:v>0.20952203249819534</c:v>
                </c:pt>
                <c:pt idx="22">
                  <c:v>0.27672691880780076</c:v>
                </c:pt>
                <c:pt idx="23">
                  <c:v>0.35304801923839224</c:v>
                </c:pt>
                <c:pt idx="24">
                  <c:v>0.43580406475279665</c:v>
                </c:pt>
                <c:pt idx="25">
                  <c:v>0.5214814489490478</c:v>
                </c:pt>
                <c:pt idx="26">
                  <c:v>0.60617377147080587</c:v>
                </c:pt>
                <c:pt idx="27">
                  <c:v>0.68610808650510757</c:v>
                </c:pt>
                <c:pt idx="28">
                  <c:v>0.75814147139065169</c:v>
                </c:pt>
                <c:pt idx="29">
                  <c:v>0.82012063347657149</c:v>
                </c:pt>
                <c:pt idx="30">
                  <c:v>0.87103834031953098</c:v>
                </c:pt>
                <c:pt idx="31">
                  <c:v>0.91097788956456049</c:v>
                </c:pt>
                <c:pt idx="32">
                  <c:v>0.94089010510555082</c:v>
                </c:pt>
                <c:pt idx="33">
                  <c:v>0.9622798201866003</c:v>
                </c:pt>
                <c:pt idx="34">
                  <c:v>0.97688383594694184</c:v>
                </c:pt>
                <c:pt idx="35">
                  <c:v>0.98640412917360132</c:v>
                </c:pt>
                <c:pt idx="36">
                  <c:v>0.99232981937925924</c:v>
                </c:pt>
                <c:pt idx="37">
                  <c:v>0.99585140278004913</c:v>
                </c:pt>
                <c:pt idx="38">
                  <c:v>0.9978496409305645</c:v>
                </c:pt>
                <c:pt idx="39">
                  <c:v>0.99893223725266211</c:v>
                </c:pt>
                <c:pt idx="40">
                  <c:v>0.99949224710254958</c:v>
                </c:pt>
                <c:pt idx="41">
                  <c:v>0.99976883576281794</c:v>
                </c:pt>
                <c:pt idx="42">
                  <c:v>0.99989926724005629</c:v>
                </c:pt>
                <c:pt idx="43">
                  <c:v>0.99995799446751088</c:v>
                </c:pt>
                <c:pt idx="44">
                  <c:v>0.99998324119025539</c:v>
                </c:pt>
                <c:pt idx="45">
                  <c:v>0.99999360394697034</c:v>
                </c:pt>
                <c:pt idx="46">
                  <c:v>0.99999766479648389</c:v>
                </c:pt>
                <c:pt idx="47">
                  <c:v>0.99999918290116829</c:v>
                </c:pt>
                <c:pt idx="48">
                  <c:v>0.99999972027103312</c:v>
                </c:pt>
                <c:pt idx="49">
                  <c:v>0.99999988671966789</c:v>
                </c:pt>
                <c:pt idx="50">
                  <c:v>0.99999988671966789</c:v>
                </c:pt>
                <c:pt idx="51">
                  <c:v>0.99999972027103312</c:v>
                </c:pt>
                <c:pt idx="52">
                  <c:v>0.99999918290116829</c:v>
                </c:pt>
                <c:pt idx="53">
                  <c:v>0.99999766479648389</c:v>
                </c:pt>
                <c:pt idx="54">
                  <c:v>0.99999360394697034</c:v>
                </c:pt>
                <c:pt idx="55">
                  <c:v>0.99998324119025539</c:v>
                </c:pt>
                <c:pt idx="56">
                  <c:v>0.99995799446751088</c:v>
                </c:pt>
                <c:pt idx="57">
                  <c:v>0.99989926724005629</c:v>
                </c:pt>
                <c:pt idx="58">
                  <c:v>0.99976883576281794</c:v>
                </c:pt>
                <c:pt idx="59">
                  <c:v>0.99949224710254947</c:v>
                </c:pt>
                <c:pt idx="60">
                  <c:v>0.998932237252662</c:v>
                </c:pt>
                <c:pt idx="61">
                  <c:v>0.99784964093056439</c:v>
                </c:pt>
                <c:pt idx="62">
                  <c:v>0.99585140278004847</c:v>
                </c:pt>
                <c:pt idx="63">
                  <c:v>0.99232981937925879</c:v>
                </c:pt>
                <c:pt idx="64">
                  <c:v>0.98640412917360076</c:v>
                </c:pt>
                <c:pt idx="65">
                  <c:v>0.97688383594694106</c:v>
                </c:pt>
                <c:pt idx="66">
                  <c:v>0.96227982018659908</c:v>
                </c:pt>
                <c:pt idx="67">
                  <c:v>0.94089010510554905</c:v>
                </c:pt>
                <c:pt idx="68">
                  <c:v>0.91097788956455816</c:v>
                </c:pt>
                <c:pt idx="69">
                  <c:v>0.87103834031952787</c:v>
                </c:pt>
                <c:pt idx="70">
                  <c:v>0.82012063347656761</c:v>
                </c:pt>
                <c:pt idx="71">
                  <c:v>0.75814147139064714</c:v>
                </c:pt>
                <c:pt idx="72">
                  <c:v>0.68610808650510235</c:v>
                </c:pt>
                <c:pt idx="73">
                  <c:v>0.6061737714708002</c:v>
                </c:pt>
                <c:pt idx="74">
                  <c:v>0.52148144894904191</c:v>
                </c:pt>
                <c:pt idx="75">
                  <c:v>0.43580406475279099</c:v>
                </c:pt>
                <c:pt idx="76">
                  <c:v>0.35304801923838691</c:v>
                </c:pt>
                <c:pt idx="77">
                  <c:v>0.27672691880779599</c:v>
                </c:pt>
                <c:pt idx="78">
                  <c:v>0.20952203249819124</c:v>
                </c:pt>
                <c:pt idx="79">
                  <c:v>0.15301944126192868</c:v>
                </c:pt>
                <c:pt idx="80">
                  <c:v>0.10766215064440265</c:v>
                </c:pt>
                <c:pt idx="81">
                  <c:v>7.2897570475986551E-2</c:v>
                </c:pt>
                <c:pt idx="82">
                  <c:v>4.7456351072658998E-2</c:v>
                </c:pt>
                <c:pt idx="83">
                  <c:v>2.9679706260116734E-2</c:v>
                </c:pt>
                <c:pt idx="84">
                  <c:v>1.7820039782804664E-2</c:v>
                </c:pt>
                <c:pt idx="85">
                  <c:v>1.0265538125181495E-2</c:v>
                </c:pt>
                <c:pt idx="86">
                  <c:v>5.6709173761132492E-3</c:v>
                </c:pt>
                <c:pt idx="87">
                  <c:v>3.0028066716029089E-3</c:v>
                </c:pt>
                <c:pt idx="88">
                  <c:v>1.5234661419998297E-3</c:v>
                </c:pt>
                <c:pt idx="89">
                  <c:v>7.4032075620455995E-4</c:v>
                </c:pt>
                <c:pt idx="90">
                  <c:v>3.4447468841680706E-4</c:v>
                </c:pt>
                <c:pt idx="91">
                  <c:v>1.5343669722167608E-4</c:v>
                </c:pt>
                <c:pt idx="92">
                  <c:v>6.5408387385001987E-5</c:v>
                </c:pt>
                <c:pt idx="93">
                  <c:v>2.6679597308287839E-5</c:v>
                </c:pt>
                <c:pt idx="94">
                  <c:v>1.0410848297226494E-5</c:v>
                </c:pt>
                <c:pt idx="95">
                  <c:v>3.8858146382825254E-6</c:v>
                </c:pt>
                <c:pt idx="96">
                  <c:v>1.387084175630271E-6</c:v>
                </c:pt>
                <c:pt idx="97">
                  <c:v>4.7346795573055545E-7</c:v>
                </c:pt>
                <c:pt idx="98">
                  <c:v>1.545231090860355E-7</c:v>
                </c:pt>
                <c:pt idx="99">
                  <c:v>4.8213033676525185E-8</c:v>
                </c:pt>
              </c:numCache>
            </c:numRef>
          </c:yVal>
          <c:smooth val="1"/>
          <c:extLst>
            <c:ext xmlns:c16="http://schemas.microsoft.com/office/drawing/2014/chart" uri="{C3380CC4-5D6E-409C-BE32-E72D297353CC}">
              <c16:uniqueId val="{00000000-8EB9-4D81-888B-FC46FBB22B9A}"/>
            </c:ext>
          </c:extLst>
        </c:ser>
        <c:ser>
          <c:idx val="1"/>
          <c:order val="1"/>
          <c:tx>
            <c:v>ToleranceLow</c:v>
          </c:tx>
          <c:spPr>
            <a:ln w="19050" cap="rnd">
              <a:solidFill>
                <a:schemeClr val="accent2"/>
              </a:solidFill>
              <a:round/>
            </a:ln>
            <a:effectLst/>
          </c:spPr>
          <c:marker>
            <c:symbol val="none"/>
          </c:marker>
          <c:xVal>
            <c:numRef>
              <c:f>'Specific Risk'!$K$22:$K$23</c:f>
              <c:numCache>
                <c:formatCode>0.0</c:formatCode>
                <c:ptCount val="2"/>
                <c:pt idx="0">
                  <c:v>-8</c:v>
                </c:pt>
                <c:pt idx="1">
                  <c:v>-8</c:v>
                </c:pt>
              </c:numCache>
            </c:numRef>
          </c:xVal>
          <c:yVal>
            <c:numRef>
              <c:f>'Specific Risk'!$J$22:$J$23</c:f>
              <c:numCache>
                <c:formatCode>General</c:formatCode>
                <c:ptCount val="2"/>
                <c:pt idx="0">
                  <c:v>0</c:v>
                </c:pt>
                <c:pt idx="1">
                  <c:v>1.2</c:v>
                </c:pt>
              </c:numCache>
            </c:numRef>
          </c:yVal>
          <c:smooth val="1"/>
          <c:extLst>
            <c:ext xmlns:c16="http://schemas.microsoft.com/office/drawing/2014/chart" uri="{C3380CC4-5D6E-409C-BE32-E72D297353CC}">
              <c16:uniqueId val="{00000001-8EB9-4D81-888B-FC46FBB22B9A}"/>
            </c:ext>
          </c:extLst>
        </c:ser>
        <c:ser>
          <c:idx val="2"/>
          <c:order val="2"/>
          <c:tx>
            <c:v>ToleranceHi</c:v>
          </c:tx>
          <c:spPr>
            <a:ln w="19050" cap="rnd">
              <a:solidFill>
                <a:schemeClr val="accent2"/>
              </a:solidFill>
              <a:round/>
            </a:ln>
            <a:effectLst/>
          </c:spPr>
          <c:marker>
            <c:symbol val="none"/>
          </c:marker>
          <c:xVal>
            <c:numRef>
              <c:f>'Specific Risk'!$K$25:$K$26</c:f>
              <c:numCache>
                <c:formatCode>0.0</c:formatCode>
                <c:ptCount val="2"/>
                <c:pt idx="0">
                  <c:v>8</c:v>
                </c:pt>
                <c:pt idx="1">
                  <c:v>8</c:v>
                </c:pt>
              </c:numCache>
            </c:numRef>
          </c:xVal>
          <c:yVal>
            <c:numRef>
              <c:f>'Specific Risk'!$J$25:$J$26</c:f>
              <c:numCache>
                <c:formatCode>General</c:formatCode>
                <c:ptCount val="2"/>
                <c:pt idx="0">
                  <c:v>0</c:v>
                </c:pt>
                <c:pt idx="1">
                  <c:v>1.2</c:v>
                </c:pt>
              </c:numCache>
            </c:numRef>
          </c:yVal>
          <c:smooth val="1"/>
          <c:extLst>
            <c:ext xmlns:c16="http://schemas.microsoft.com/office/drawing/2014/chart" uri="{C3380CC4-5D6E-409C-BE32-E72D297353CC}">
              <c16:uniqueId val="{00000002-8EB9-4D81-888B-FC46FBB22B9A}"/>
            </c:ext>
          </c:extLst>
        </c:ser>
        <c:ser>
          <c:idx val="3"/>
          <c:order val="3"/>
          <c:tx>
            <c:v>AcceptLo</c:v>
          </c:tx>
          <c:spPr>
            <a:ln w="19050" cap="rnd">
              <a:solidFill>
                <a:schemeClr val="accent5"/>
              </a:solidFill>
              <a:prstDash val="dash"/>
              <a:round/>
            </a:ln>
            <a:effectLst/>
          </c:spPr>
          <c:marker>
            <c:symbol val="none"/>
          </c:marker>
          <c:xVal>
            <c:numRef>
              <c:f>'Specific Risk'!$K$28:$K$29</c:f>
              <c:numCache>
                <c:formatCode>0.0</c:formatCode>
                <c:ptCount val="2"/>
                <c:pt idx="0">
                  <c:v>-6.9882653747058772</c:v>
                </c:pt>
                <c:pt idx="1">
                  <c:v>-6.9882653747058772</c:v>
                </c:pt>
              </c:numCache>
            </c:numRef>
          </c:xVal>
          <c:yVal>
            <c:numRef>
              <c:f>'Specific Risk'!$J$28:$J$29</c:f>
              <c:numCache>
                <c:formatCode>General</c:formatCode>
                <c:ptCount val="2"/>
                <c:pt idx="0">
                  <c:v>0</c:v>
                </c:pt>
                <c:pt idx="1">
                  <c:v>1.2</c:v>
                </c:pt>
              </c:numCache>
            </c:numRef>
          </c:yVal>
          <c:smooth val="1"/>
          <c:extLst>
            <c:ext xmlns:c16="http://schemas.microsoft.com/office/drawing/2014/chart" uri="{C3380CC4-5D6E-409C-BE32-E72D297353CC}">
              <c16:uniqueId val="{00000003-8EB9-4D81-888B-FC46FBB22B9A}"/>
            </c:ext>
          </c:extLst>
        </c:ser>
        <c:ser>
          <c:idx val="4"/>
          <c:order val="4"/>
          <c:tx>
            <c:v>AcceptHi</c:v>
          </c:tx>
          <c:spPr>
            <a:ln w="19050" cap="rnd">
              <a:solidFill>
                <a:schemeClr val="accent5"/>
              </a:solidFill>
              <a:prstDash val="dash"/>
              <a:round/>
            </a:ln>
            <a:effectLst/>
          </c:spPr>
          <c:marker>
            <c:symbol val="none"/>
          </c:marker>
          <c:xVal>
            <c:numRef>
              <c:f>'Specific Risk'!$K$31:$K$32</c:f>
              <c:numCache>
                <c:formatCode>0.0</c:formatCode>
                <c:ptCount val="2"/>
                <c:pt idx="0">
                  <c:v>6.9882653747058772</c:v>
                </c:pt>
                <c:pt idx="1">
                  <c:v>6.9882653747058772</c:v>
                </c:pt>
              </c:numCache>
            </c:numRef>
          </c:xVal>
          <c:yVal>
            <c:numRef>
              <c:f>'Specific Risk'!$J$31:$J$32</c:f>
              <c:numCache>
                <c:formatCode>General</c:formatCode>
                <c:ptCount val="2"/>
                <c:pt idx="0">
                  <c:v>0</c:v>
                </c:pt>
                <c:pt idx="1">
                  <c:v>1.2</c:v>
                </c:pt>
              </c:numCache>
            </c:numRef>
          </c:yVal>
          <c:smooth val="1"/>
          <c:extLst>
            <c:ext xmlns:c16="http://schemas.microsoft.com/office/drawing/2014/chart" uri="{C3380CC4-5D6E-409C-BE32-E72D297353CC}">
              <c16:uniqueId val="{00000004-8EB9-4D81-888B-FC46FBB22B9A}"/>
            </c:ext>
          </c:extLst>
        </c:ser>
        <c:dLbls>
          <c:showLegendKey val="0"/>
          <c:showVal val="0"/>
          <c:showCatName val="0"/>
          <c:showSerName val="0"/>
          <c:showPercent val="0"/>
          <c:showBubbleSize val="0"/>
        </c:dLbls>
        <c:axId val="431000687"/>
        <c:axId val="430990607"/>
      </c:scatterChart>
      <c:valAx>
        <c:axId val="431000687"/>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Measured Value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30990607"/>
        <c:crosses val="autoZero"/>
        <c:crossBetween val="midCat"/>
      </c:valAx>
      <c:valAx>
        <c:axId val="430990607"/>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Probability of Conformance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31000687"/>
        <c:crosses val="autoZero"/>
        <c:crossBetween val="midCat"/>
      </c:valAx>
      <c:spPr>
        <a:solidFill>
          <a:schemeClr val="bg1">
            <a:lumMod val="95000"/>
          </a:schemeClr>
        </a:solidFill>
        <a:ln>
          <a:noFill/>
        </a:ln>
        <a:effectLst/>
      </c:spPr>
    </c:plotArea>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smoothMarker"/>
        <c:varyColors val="0"/>
        <c:ser>
          <c:idx val="0"/>
          <c:order val="0"/>
          <c:tx>
            <c:v>PFA</c:v>
          </c:tx>
          <c:spPr>
            <a:ln w="19050" cap="rnd">
              <a:solidFill>
                <a:schemeClr val="accent1"/>
              </a:solidFill>
              <a:round/>
            </a:ln>
            <a:effectLst/>
          </c:spPr>
          <c:marker>
            <c:symbol val="none"/>
          </c:marker>
          <c:xVal>
            <c:numRef>
              <c:f>'Guardband Calculator'!$V$4:$V$103</c:f>
              <c:numCache>
                <c:formatCode>General</c:formatCode>
                <c:ptCount val="100"/>
                <c:pt idx="0">
                  <c:v>0</c:v>
                </c:pt>
                <c:pt idx="1">
                  <c:v>4.0404040404040407E-2</c:v>
                </c:pt>
                <c:pt idx="2">
                  <c:v>8.0808080808080815E-2</c:v>
                </c:pt>
                <c:pt idx="3">
                  <c:v>0.12121212121212122</c:v>
                </c:pt>
                <c:pt idx="4">
                  <c:v>0.16161616161616163</c:v>
                </c:pt>
                <c:pt idx="5">
                  <c:v>0.20202020202020204</c:v>
                </c:pt>
                <c:pt idx="6">
                  <c:v>0.24242424242424246</c:v>
                </c:pt>
                <c:pt idx="7">
                  <c:v>0.28282828282828287</c:v>
                </c:pt>
                <c:pt idx="8">
                  <c:v>0.32323232323232326</c:v>
                </c:pt>
                <c:pt idx="9">
                  <c:v>0.36363636363636365</c:v>
                </c:pt>
                <c:pt idx="10">
                  <c:v>0.40404040404040403</c:v>
                </c:pt>
                <c:pt idx="11">
                  <c:v>0.44444444444444442</c:v>
                </c:pt>
                <c:pt idx="12">
                  <c:v>0.48484848484848481</c:v>
                </c:pt>
                <c:pt idx="13">
                  <c:v>0.52525252525252519</c:v>
                </c:pt>
                <c:pt idx="14">
                  <c:v>0.56565656565656564</c:v>
                </c:pt>
                <c:pt idx="15">
                  <c:v>0.60606060606060608</c:v>
                </c:pt>
                <c:pt idx="16">
                  <c:v>0.64646464646464652</c:v>
                </c:pt>
                <c:pt idx="17">
                  <c:v>0.68686868686868696</c:v>
                </c:pt>
                <c:pt idx="18">
                  <c:v>0.7272727272727274</c:v>
                </c:pt>
                <c:pt idx="19">
                  <c:v>0.76767676767676785</c:v>
                </c:pt>
                <c:pt idx="20">
                  <c:v>0.80808080808080829</c:v>
                </c:pt>
                <c:pt idx="21">
                  <c:v>0.84848484848484873</c:v>
                </c:pt>
                <c:pt idx="22">
                  <c:v>0.88888888888888917</c:v>
                </c:pt>
                <c:pt idx="23">
                  <c:v>0.92929292929292961</c:v>
                </c:pt>
                <c:pt idx="24">
                  <c:v>0.96969696969697006</c:v>
                </c:pt>
                <c:pt idx="25">
                  <c:v>1.0101010101010104</c:v>
                </c:pt>
                <c:pt idx="26">
                  <c:v>1.0505050505050508</c:v>
                </c:pt>
                <c:pt idx="27">
                  <c:v>1.0909090909090913</c:v>
                </c:pt>
                <c:pt idx="28">
                  <c:v>1.1313131313131317</c:v>
                </c:pt>
                <c:pt idx="29">
                  <c:v>1.1717171717171722</c:v>
                </c:pt>
                <c:pt idx="30">
                  <c:v>1.2121212121212126</c:v>
                </c:pt>
                <c:pt idx="31">
                  <c:v>1.252525252525253</c:v>
                </c:pt>
                <c:pt idx="32">
                  <c:v>1.2929292929292935</c:v>
                </c:pt>
                <c:pt idx="33">
                  <c:v>1.3333333333333339</c:v>
                </c:pt>
                <c:pt idx="34">
                  <c:v>1.3737373737373744</c:v>
                </c:pt>
                <c:pt idx="35">
                  <c:v>1.4141414141414148</c:v>
                </c:pt>
                <c:pt idx="36">
                  <c:v>1.4545454545454553</c:v>
                </c:pt>
                <c:pt idx="37">
                  <c:v>1.4949494949494957</c:v>
                </c:pt>
                <c:pt idx="38">
                  <c:v>1.5353535353535361</c:v>
                </c:pt>
                <c:pt idx="39">
                  <c:v>1.5757575757575766</c:v>
                </c:pt>
                <c:pt idx="40">
                  <c:v>1.616161616161617</c:v>
                </c:pt>
                <c:pt idx="41">
                  <c:v>1.6565656565656575</c:v>
                </c:pt>
                <c:pt idx="42">
                  <c:v>1.6969696969696979</c:v>
                </c:pt>
                <c:pt idx="43">
                  <c:v>1.7373737373737383</c:v>
                </c:pt>
                <c:pt idx="44">
                  <c:v>1.7777777777777788</c:v>
                </c:pt>
                <c:pt idx="45">
                  <c:v>1.8181818181818192</c:v>
                </c:pt>
                <c:pt idx="46">
                  <c:v>1.8585858585858597</c:v>
                </c:pt>
                <c:pt idx="47">
                  <c:v>1.8989898989899001</c:v>
                </c:pt>
                <c:pt idx="48">
                  <c:v>1.9393939393939406</c:v>
                </c:pt>
                <c:pt idx="49">
                  <c:v>1.979797979797981</c:v>
                </c:pt>
                <c:pt idx="50">
                  <c:v>2.0202020202020212</c:v>
                </c:pt>
                <c:pt idx="51">
                  <c:v>2.0606060606060614</c:v>
                </c:pt>
                <c:pt idx="52">
                  <c:v>2.1010101010101017</c:v>
                </c:pt>
                <c:pt idx="53">
                  <c:v>2.1414141414141419</c:v>
                </c:pt>
                <c:pt idx="54">
                  <c:v>2.1818181818181821</c:v>
                </c:pt>
                <c:pt idx="55">
                  <c:v>2.2222222222222223</c:v>
                </c:pt>
                <c:pt idx="56">
                  <c:v>2.2626262626262625</c:v>
                </c:pt>
                <c:pt idx="57">
                  <c:v>2.3030303030303028</c:v>
                </c:pt>
                <c:pt idx="58">
                  <c:v>2.343434343434343</c:v>
                </c:pt>
                <c:pt idx="59">
                  <c:v>2.3838383838383832</c:v>
                </c:pt>
                <c:pt idx="60">
                  <c:v>2.4242424242424234</c:v>
                </c:pt>
                <c:pt idx="61">
                  <c:v>2.4646464646464636</c:v>
                </c:pt>
                <c:pt idx="62">
                  <c:v>2.5050505050505039</c:v>
                </c:pt>
                <c:pt idx="63">
                  <c:v>2.5454545454545441</c:v>
                </c:pt>
                <c:pt idx="64">
                  <c:v>2.5858585858585843</c:v>
                </c:pt>
                <c:pt idx="65">
                  <c:v>2.6262626262626245</c:v>
                </c:pt>
                <c:pt idx="66">
                  <c:v>2.6666666666666647</c:v>
                </c:pt>
                <c:pt idx="67">
                  <c:v>2.707070707070705</c:v>
                </c:pt>
                <c:pt idx="68">
                  <c:v>2.7474747474747452</c:v>
                </c:pt>
                <c:pt idx="69">
                  <c:v>2.7878787878787854</c:v>
                </c:pt>
                <c:pt idx="70">
                  <c:v>2.8282828282828256</c:v>
                </c:pt>
                <c:pt idx="71">
                  <c:v>2.8686868686868658</c:v>
                </c:pt>
                <c:pt idx="72">
                  <c:v>2.9090909090909061</c:v>
                </c:pt>
                <c:pt idx="73">
                  <c:v>2.9494949494949463</c:v>
                </c:pt>
                <c:pt idx="74">
                  <c:v>2.9898989898989865</c:v>
                </c:pt>
                <c:pt idx="75">
                  <c:v>3.0303030303030267</c:v>
                </c:pt>
                <c:pt idx="76">
                  <c:v>3.0707070707070669</c:v>
                </c:pt>
                <c:pt idx="77">
                  <c:v>3.1111111111111072</c:v>
                </c:pt>
                <c:pt idx="78">
                  <c:v>3.1515151515151474</c:v>
                </c:pt>
                <c:pt idx="79">
                  <c:v>3.1919191919191876</c:v>
                </c:pt>
                <c:pt idx="80">
                  <c:v>3.2323232323232278</c:v>
                </c:pt>
                <c:pt idx="81">
                  <c:v>3.272727272727268</c:v>
                </c:pt>
                <c:pt idx="82">
                  <c:v>3.3131313131313083</c:v>
                </c:pt>
                <c:pt idx="83">
                  <c:v>3.3535353535353485</c:v>
                </c:pt>
                <c:pt idx="84">
                  <c:v>3.3939393939393887</c:v>
                </c:pt>
                <c:pt idx="85">
                  <c:v>3.4343434343434289</c:v>
                </c:pt>
                <c:pt idx="86">
                  <c:v>3.4747474747474691</c:v>
                </c:pt>
                <c:pt idx="87">
                  <c:v>3.5151515151515094</c:v>
                </c:pt>
                <c:pt idx="88">
                  <c:v>3.5555555555555496</c:v>
                </c:pt>
                <c:pt idx="89">
                  <c:v>3.5959595959595898</c:v>
                </c:pt>
                <c:pt idx="90">
                  <c:v>3.63636363636363</c:v>
                </c:pt>
                <c:pt idx="91">
                  <c:v>3.6767676767676702</c:v>
                </c:pt>
                <c:pt idx="92">
                  <c:v>3.7171717171717105</c:v>
                </c:pt>
                <c:pt idx="93">
                  <c:v>3.7575757575757507</c:v>
                </c:pt>
                <c:pt idx="94">
                  <c:v>3.7979797979797909</c:v>
                </c:pt>
                <c:pt idx="95">
                  <c:v>3.8383838383838311</c:v>
                </c:pt>
                <c:pt idx="96">
                  <c:v>3.8787878787878713</c:v>
                </c:pt>
                <c:pt idx="97">
                  <c:v>3.9191919191919116</c:v>
                </c:pt>
                <c:pt idx="98">
                  <c:v>3.9595959595959518</c:v>
                </c:pt>
                <c:pt idx="99">
                  <c:v>3.999999999999992</c:v>
                </c:pt>
              </c:numCache>
            </c:numRef>
          </c:xVal>
          <c:yVal>
            <c:numRef>
              <c:f>'Guardband Calculator'!$W$4:$W$103</c:f>
              <c:numCache>
                <c:formatCode>General</c:formatCode>
                <c:ptCount val="100"/>
                <c:pt idx="0">
                  <c:v>2.9552833572350847</c:v>
                </c:pt>
                <c:pt idx="1">
                  <c:v>2.8204388185124536</c:v>
                </c:pt>
                <c:pt idx="2">
                  <c:v>2.688871788096761</c:v>
                </c:pt>
                <c:pt idx="3">
                  <c:v>2.5606961998570821</c:v>
                </c:pt>
                <c:pt idx="4">
                  <c:v>2.4360112793257116</c:v>
                </c:pt>
                <c:pt idx="5">
                  <c:v>2.3149017337785542</c:v>
                </c:pt>
                <c:pt idx="6">
                  <c:v>2.1974380097536912</c:v>
                </c:pt>
                <c:pt idx="7">
                  <c:v>2.0836766137217468</c:v>
                </c:pt>
                <c:pt idx="8">
                  <c:v>1.97366049131886</c:v>
                </c:pt>
                <c:pt idx="9">
                  <c:v>1.8674194603020582</c:v>
                </c:pt>
                <c:pt idx="10">
                  <c:v>1.7649706921878505</c:v>
                </c:pt>
                <c:pt idx="11">
                  <c:v>1.6663192373872815</c:v>
                </c:pt>
                <c:pt idx="12">
                  <c:v>1.5714585885549166</c:v>
                </c:pt>
                <c:pt idx="13">
                  <c:v>1.4803712768226451</c:v>
                </c:pt>
                <c:pt idx="14">
                  <c:v>1.3930294955911999</c:v>
                </c:pt>
                <c:pt idx="15">
                  <c:v>1.3093957465997481</c:v>
                </c:pt>
                <c:pt idx="16">
                  <c:v>1.2294235030850502</c:v>
                </c:pt>
                <c:pt idx="17">
                  <c:v>1.1530578849727942</c:v>
                </c:pt>
                <c:pt idx="18">
                  <c:v>1.0802363412121569</c:v>
                </c:pt>
                <c:pt idx="19">
                  <c:v>1.0108893345663255</c:v>
                </c:pt>
                <c:pt idx="20">
                  <c:v>0.94494102440360606</c:v>
                </c:pt>
                <c:pt idx="21">
                  <c:v>0.88230994329128176</c:v>
                </c:pt>
                <c:pt idx="22">
                  <c:v>0.82290966347428329</c:v>
                </c:pt>
                <c:pt idx="23">
                  <c:v>0.76664944961866155</c:v>
                </c:pt>
                <c:pt idx="24">
                  <c:v>0.71343489451198561</c:v>
                </c:pt>
                <c:pt idx="25">
                  <c:v>0.66316853473535331</c:v>
                </c:pt>
                <c:pt idx="26">
                  <c:v>0.61575044365071996</c:v>
                </c:pt>
                <c:pt idx="27">
                  <c:v>0.57107879937946249</c:v>
                </c:pt>
                <c:pt idx="28">
                  <c:v>0.52905042577970907</c:v>
                </c:pt>
                <c:pt idx="29">
                  <c:v>0.48956130475790172</c:v>
                </c:pt>
                <c:pt idx="30">
                  <c:v>0.45250705857161899</c:v>
                </c:pt>
                <c:pt idx="31">
                  <c:v>0.41778340109259737</c:v>
                </c:pt>
                <c:pt idx="32">
                  <c:v>0.38528655729924699</c:v>
                </c:pt>
                <c:pt idx="33">
                  <c:v>0.35491365055435875</c:v>
                </c:pt>
                <c:pt idx="34">
                  <c:v>0.32656305749428072</c:v>
                </c:pt>
                <c:pt idx="35">
                  <c:v>0.30013473060908347</c:v>
                </c:pt>
                <c:pt idx="36">
                  <c:v>0.27553048882806019</c:v>
                </c:pt>
                <c:pt idx="37">
                  <c:v>0.25265427663989926</c:v>
                </c:pt>
                <c:pt idx="38">
                  <c:v>0.23141239247193301</c:v>
                </c:pt>
                <c:pt idx="39">
                  <c:v>0.21171368722703032</c:v>
                </c:pt>
                <c:pt idx="40">
                  <c:v>0.19346973403010503</c:v>
                </c:pt>
                <c:pt idx="41">
                  <c:v>0.17659497036911775</c:v>
                </c:pt>
                <c:pt idx="42">
                  <c:v>0.16100681392742511</c:v>
                </c:pt>
                <c:pt idx="43">
                  <c:v>0.14662575349693174</c:v>
                </c:pt>
                <c:pt idx="44">
                  <c:v>0.13337541643436146</c:v>
                </c:pt>
                <c:pt idx="45">
                  <c:v>0.12118261417768117</c:v>
                </c:pt>
                <c:pt idx="46">
                  <c:v>0.1099773673768456</c:v>
                </c:pt>
                <c:pt idx="47">
                  <c:v>9.9692912213755758E-2</c:v>
                </c:pt>
                <c:pt idx="48">
                  <c:v>9.026568949187519E-2</c:v>
                </c:pt>
                <c:pt idx="49">
                  <c:v>8.1635318067441176E-2</c:v>
                </c:pt>
                <c:pt idx="50">
                  <c:v>7.3744554173066357E-2</c:v>
                </c:pt>
                <c:pt idx="51">
                  <c:v>6.6539238151852587E-2</c:v>
                </c:pt>
                <c:pt idx="52">
                  <c:v>5.9968230077464546E-2</c:v>
                </c:pt>
                <c:pt idx="53">
                  <c:v>5.398333568419067E-2</c:v>
                </c:pt>
                <c:pt idx="54">
                  <c:v>4.8539223971932888E-2</c:v>
                </c:pt>
                <c:pt idx="55">
                  <c:v>4.3593337785929887E-2</c:v>
                </c:pt>
                <c:pt idx="56">
                  <c:v>3.9105798600772013E-2</c:v>
                </c:pt>
                <c:pt idx="57">
                  <c:v>3.5039306664078063E-2</c:v>
                </c:pt>
                <c:pt idx="58">
                  <c:v>3.1359037578329585E-2</c:v>
                </c:pt>
                <c:pt idx="59">
                  <c:v>2.8032536320513057E-2</c:v>
                </c:pt>
                <c:pt idx="60">
                  <c:v>2.5029609619864335E-2</c:v>
                </c:pt>
                <c:pt idx="61">
                  <c:v>2.2322217534040401E-2</c:v>
                </c:pt>
                <c:pt idx="62">
                  <c:v>1.9884364985586767E-2</c:v>
                </c:pt>
                <c:pt idx="63">
                  <c:v>1.7691993942853257E-2</c:v>
                </c:pt>
                <c:pt idx="64">
                  <c:v>1.5722876854259993E-2</c:v>
                </c:pt>
                <c:pt idx="65">
                  <c:v>1.3956511872062483E-2</c:v>
                </c:pt>
                <c:pt idx="66">
                  <c:v>1.2374020331690216E-2</c:v>
                </c:pt>
                <c:pt idx="67">
                  <c:v>1.0958046886477835E-2</c:v>
                </c:pt>
                <c:pt idx="68">
                  <c:v>9.6926626345472666E-3</c:v>
                </c:pt>
                <c:pt idx="69">
                  <c:v>8.5632715156130912E-3</c:v>
                </c:pt>
                <c:pt idx="70">
                  <c:v>7.556520200333039E-3</c:v>
                </c:pt>
                <c:pt idx="71">
                  <c:v>6.660211643932934E-3</c:v>
                </c:pt>
                <c:pt idx="72">
                  <c:v>5.8632224287175072E-3</c:v>
                </c:pt>
                <c:pt idx="73">
                  <c:v>5.1554239774376232E-3</c:v>
                </c:pt>
                <c:pt idx="74">
                  <c:v>4.5276076804878773E-3</c:v>
                </c:pt>
                <c:pt idx="75">
                  <c:v>3.9714139451196839E-3</c:v>
                </c:pt>
                <c:pt idx="76">
                  <c:v>3.4792651436466038E-3</c:v>
                </c:pt>
                <c:pt idx="77">
                  <c:v>3.0443024101961536E-3</c:v>
                </c:pt>
                <c:pt idx="78">
                  <c:v>2.6603262114621717E-3</c:v>
                </c:pt>
                <c:pt idx="79">
                  <c:v>2.3217405961950544E-3</c:v>
                </c:pt>
                <c:pt idx="80">
                  <c:v>2.0235010102870321E-3</c:v>
                </c:pt>
                <c:pt idx="81">
                  <c:v>1.7610655495131633E-3</c:v>
                </c:pt>
                <c:pt idx="82">
                  <c:v>1.5303495094709518E-3</c:v>
                </c:pt>
                <c:pt idx="83">
                  <c:v>1.3276830823277797E-3</c:v>
                </c:pt>
                <c:pt idx="84">
                  <c:v>1.1497720420999835E-3</c:v>
                </c:pt>
                <c:pt idx="85">
                  <c:v>9.9366125403399508E-4</c:v>
                </c:pt>
                <c:pt idx="86">
                  <c:v>8.5670083951050469E-4</c:v>
                </c:pt>
                <c:pt idx="87">
                  <c:v>7.3651482476455588E-4</c:v>
                </c:pt>
                <c:pt idx="88">
                  <c:v>6.3097210019069649E-4</c:v>
                </c:pt>
                <c:pt idx="89">
                  <c:v>5.3815951626678959E-4</c:v>
                </c:pt>
                <c:pt idx="90">
                  <c:v>4.5635694234658075E-4</c:v>
                </c:pt>
                <c:pt idx="91">
                  <c:v>3.840141154703991E-4</c:v>
                </c:pt>
                <c:pt idx="92">
                  <c:v>3.1972910769506591E-4</c:v>
                </c:pt>
                <c:pt idx="93">
                  <c:v>2.6222824213995022E-4</c:v>
                </c:pt>
                <c:pt idx="94">
                  <c:v>2.1034728990843021E-4</c:v>
                </c:pt>
                <c:pt idx="95">
                  <c:v>1.6301378220895391E-4</c:v>
                </c:pt>
                <c:pt idx="96">
                  <c:v>1.1923027370408512E-4</c:v>
                </c:pt>
                <c:pt idx="97">
                  <c:v>7.805839545571569E-5</c:v>
                </c:pt>
                <c:pt idx="98">
                  <c:v>3.860353713913689E-5</c:v>
                </c:pt>
                <c:pt idx="99">
                  <c:v>0</c:v>
                </c:pt>
              </c:numCache>
            </c:numRef>
          </c:yVal>
          <c:smooth val="1"/>
          <c:extLst>
            <c:ext xmlns:c16="http://schemas.microsoft.com/office/drawing/2014/chart" uri="{C3380CC4-5D6E-409C-BE32-E72D297353CC}">
              <c16:uniqueId val="{00000000-DED5-4679-9C05-5A365B0D3134}"/>
            </c:ext>
          </c:extLst>
        </c:ser>
        <c:dLbls>
          <c:showLegendKey val="0"/>
          <c:showVal val="0"/>
          <c:showCatName val="0"/>
          <c:showSerName val="0"/>
          <c:showPercent val="0"/>
          <c:showBubbleSize val="0"/>
        </c:dLbls>
        <c:axId val="1214030063"/>
        <c:axId val="1214029583"/>
      </c:scatterChart>
      <c:valAx>
        <c:axId val="1214030063"/>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Guardband Width</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14029583"/>
        <c:crosses val="autoZero"/>
        <c:crossBetween val="midCat"/>
      </c:valAx>
      <c:valAx>
        <c:axId val="1214029583"/>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PFA %</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14030063"/>
        <c:crosses val="autoZero"/>
        <c:crossBetween val="midCat"/>
      </c:valAx>
      <c:spPr>
        <a:solidFill>
          <a:schemeClr val="bg1">
            <a:lumMod val="95000"/>
          </a:schemeClr>
        </a:solidFill>
        <a:ln>
          <a:noFill/>
        </a:ln>
        <a:effectLst/>
      </c:spPr>
    </c:plotArea>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smoothMarker"/>
        <c:varyColors val="0"/>
        <c:ser>
          <c:idx val="0"/>
          <c:order val="0"/>
          <c:tx>
            <c:v>PFR</c:v>
          </c:tx>
          <c:spPr>
            <a:ln w="19050" cap="rnd">
              <a:solidFill>
                <a:schemeClr val="accent1"/>
              </a:solidFill>
              <a:round/>
            </a:ln>
            <a:effectLst/>
          </c:spPr>
          <c:marker>
            <c:symbol val="none"/>
          </c:marker>
          <c:xVal>
            <c:numRef>
              <c:f>'Guardband Calculator'!$V$4:$V$103</c:f>
              <c:numCache>
                <c:formatCode>General</c:formatCode>
                <c:ptCount val="100"/>
                <c:pt idx="0">
                  <c:v>0</c:v>
                </c:pt>
                <c:pt idx="1">
                  <c:v>4.0404040404040407E-2</c:v>
                </c:pt>
                <c:pt idx="2">
                  <c:v>8.0808080808080815E-2</c:v>
                </c:pt>
                <c:pt idx="3">
                  <c:v>0.12121212121212122</c:v>
                </c:pt>
                <c:pt idx="4">
                  <c:v>0.16161616161616163</c:v>
                </c:pt>
                <c:pt idx="5">
                  <c:v>0.20202020202020204</c:v>
                </c:pt>
                <c:pt idx="6">
                  <c:v>0.24242424242424246</c:v>
                </c:pt>
                <c:pt idx="7">
                  <c:v>0.28282828282828287</c:v>
                </c:pt>
                <c:pt idx="8">
                  <c:v>0.32323232323232326</c:v>
                </c:pt>
                <c:pt idx="9">
                  <c:v>0.36363636363636365</c:v>
                </c:pt>
                <c:pt idx="10">
                  <c:v>0.40404040404040403</c:v>
                </c:pt>
                <c:pt idx="11">
                  <c:v>0.44444444444444442</c:v>
                </c:pt>
                <c:pt idx="12">
                  <c:v>0.48484848484848481</c:v>
                </c:pt>
                <c:pt idx="13">
                  <c:v>0.52525252525252519</c:v>
                </c:pt>
                <c:pt idx="14">
                  <c:v>0.56565656565656564</c:v>
                </c:pt>
                <c:pt idx="15">
                  <c:v>0.60606060606060608</c:v>
                </c:pt>
                <c:pt idx="16">
                  <c:v>0.64646464646464652</c:v>
                </c:pt>
                <c:pt idx="17">
                  <c:v>0.68686868686868696</c:v>
                </c:pt>
                <c:pt idx="18">
                  <c:v>0.7272727272727274</c:v>
                </c:pt>
                <c:pt idx="19">
                  <c:v>0.76767676767676785</c:v>
                </c:pt>
                <c:pt idx="20">
                  <c:v>0.80808080808080829</c:v>
                </c:pt>
                <c:pt idx="21">
                  <c:v>0.84848484848484873</c:v>
                </c:pt>
                <c:pt idx="22">
                  <c:v>0.88888888888888917</c:v>
                </c:pt>
                <c:pt idx="23">
                  <c:v>0.92929292929292961</c:v>
                </c:pt>
                <c:pt idx="24">
                  <c:v>0.96969696969697006</c:v>
                </c:pt>
                <c:pt idx="25">
                  <c:v>1.0101010101010104</c:v>
                </c:pt>
                <c:pt idx="26">
                  <c:v>1.0505050505050508</c:v>
                </c:pt>
                <c:pt idx="27">
                  <c:v>1.0909090909090913</c:v>
                </c:pt>
                <c:pt idx="28">
                  <c:v>1.1313131313131317</c:v>
                </c:pt>
                <c:pt idx="29">
                  <c:v>1.1717171717171722</c:v>
                </c:pt>
                <c:pt idx="30">
                  <c:v>1.2121212121212126</c:v>
                </c:pt>
                <c:pt idx="31">
                  <c:v>1.252525252525253</c:v>
                </c:pt>
                <c:pt idx="32">
                  <c:v>1.2929292929292935</c:v>
                </c:pt>
                <c:pt idx="33">
                  <c:v>1.3333333333333339</c:v>
                </c:pt>
                <c:pt idx="34">
                  <c:v>1.3737373737373744</c:v>
                </c:pt>
                <c:pt idx="35">
                  <c:v>1.4141414141414148</c:v>
                </c:pt>
                <c:pt idx="36">
                  <c:v>1.4545454545454553</c:v>
                </c:pt>
                <c:pt idx="37">
                  <c:v>1.4949494949494957</c:v>
                </c:pt>
                <c:pt idx="38">
                  <c:v>1.5353535353535361</c:v>
                </c:pt>
                <c:pt idx="39">
                  <c:v>1.5757575757575766</c:v>
                </c:pt>
                <c:pt idx="40">
                  <c:v>1.616161616161617</c:v>
                </c:pt>
                <c:pt idx="41">
                  <c:v>1.6565656565656575</c:v>
                </c:pt>
                <c:pt idx="42">
                  <c:v>1.6969696969696979</c:v>
                </c:pt>
                <c:pt idx="43">
                  <c:v>1.7373737373737383</c:v>
                </c:pt>
                <c:pt idx="44">
                  <c:v>1.7777777777777788</c:v>
                </c:pt>
                <c:pt idx="45">
                  <c:v>1.8181818181818192</c:v>
                </c:pt>
                <c:pt idx="46">
                  <c:v>1.8585858585858597</c:v>
                </c:pt>
                <c:pt idx="47">
                  <c:v>1.8989898989899001</c:v>
                </c:pt>
                <c:pt idx="48">
                  <c:v>1.9393939393939406</c:v>
                </c:pt>
                <c:pt idx="49">
                  <c:v>1.979797979797981</c:v>
                </c:pt>
                <c:pt idx="50">
                  <c:v>2.0202020202020212</c:v>
                </c:pt>
                <c:pt idx="51">
                  <c:v>2.0606060606060614</c:v>
                </c:pt>
                <c:pt idx="52">
                  <c:v>2.1010101010101017</c:v>
                </c:pt>
                <c:pt idx="53">
                  <c:v>2.1414141414141419</c:v>
                </c:pt>
                <c:pt idx="54">
                  <c:v>2.1818181818181821</c:v>
                </c:pt>
                <c:pt idx="55">
                  <c:v>2.2222222222222223</c:v>
                </c:pt>
                <c:pt idx="56">
                  <c:v>2.2626262626262625</c:v>
                </c:pt>
                <c:pt idx="57">
                  <c:v>2.3030303030303028</c:v>
                </c:pt>
                <c:pt idx="58">
                  <c:v>2.343434343434343</c:v>
                </c:pt>
                <c:pt idx="59">
                  <c:v>2.3838383838383832</c:v>
                </c:pt>
                <c:pt idx="60">
                  <c:v>2.4242424242424234</c:v>
                </c:pt>
                <c:pt idx="61">
                  <c:v>2.4646464646464636</c:v>
                </c:pt>
                <c:pt idx="62">
                  <c:v>2.5050505050505039</c:v>
                </c:pt>
                <c:pt idx="63">
                  <c:v>2.5454545454545441</c:v>
                </c:pt>
                <c:pt idx="64">
                  <c:v>2.5858585858585843</c:v>
                </c:pt>
                <c:pt idx="65">
                  <c:v>2.6262626262626245</c:v>
                </c:pt>
                <c:pt idx="66">
                  <c:v>2.6666666666666647</c:v>
                </c:pt>
                <c:pt idx="67">
                  <c:v>2.707070707070705</c:v>
                </c:pt>
                <c:pt idx="68">
                  <c:v>2.7474747474747452</c:v>
                </c:pt>
                <c:pt idx="69">
                  <c:v>2.7878787878787854</c:v>
                </c:pt>
                <c:pt idx="70">
                  <c:v>2.8282828282828256</c:v>
                </c:pt>
                <c:pt idx="71">
                  <c:v>2.8686868686868658</c:v>
                </c:pt>
                <c:pt idx="72">
                  <c:v>2.9090909090909061</c:v>
                </c:pt>
                <c:pt idx="73">
                  <c:v>2.9494949494949463</c:v>
                </c:pt>
                <c:pt idx="74">
                  <c:v>2.9898989898989865</c:v>
                </c:pt>
                <c:pt idx="75">
                  <c:v>3.0303030303030267</c:v>
                </c:pt>
                <c:pt idx="76">
                  <c:v>3.0707070707070669</c:v>
                </c:pt>
                <c:pt idx="77">
                  <c:v>3.1111111111111072</c:v>
                </c:pt>
                <c:pt idx="78">
                  <c:v>3.1515151515151474</c:v>
                </c:pt>
                <c:pt idx="79">
                  <c:v>3.1919191919191876</c:v>
                </c:pt>
                <c:pt idx="80">
                  <c:v>3.2323232323232278</c:v>
                </c:pt>
                <c:pt idx="81">
                  <c:v>3.272727272727268</c:v>
                </c:pt>
                <c:pt idx="82">
                  <c:v>3.3131313131313083</c:v>
                </c:pt>
                <c:pt idx="83">
                  <c:v>3.3535353535353485</c:v>
                </c:pt>
                <c:pt idx="84">
                  <c:v>3.3939393939393887</c:v>
                </c:pt>
                <c:pt idx="85">
                  <c:v>3.4343434343434289</c:v>
                </c:pt>
                <c:pt idx="86">
                  <c:v>3.4747474747474691</c:v>
                </c:pt>
                <c:pt idx="87">
                  <c:v>3.5151515151515094</c:v>
                </c:pt>
                <c:pt idx="88">
                  <c:v>3.5555555555555496</c:v>
                </c:pt>
                <c:pt idx="89">
                  <c:v>3.5959595959595898</c:v>
                </c:pt>
                <c:pt idx="90">
                  <c:v>3.63636363636363</c:v>
                </c:pt>
                <c:pt idx="91">
                  <c:v>3.6767676767676702</c:v>
                </c:pt>
                <c:pt idx="92">
                  <c:v>3.7171717171717105</c:v>
                </c:pt>
                <c:pt idx="93">
                  <c:v>3.7575757575757507</c:v>
                </c:pt>
                <c:pt idx="94">
                  <c:v>3.7979797979797909</c:v>
                </c:pt>
                <c:pt idx="95">
                  <c:v>3.8383838383838311</c:v>
                </c:pt>
                <c:pt idx="96">
                  <c:v>3.8787878787878713</c:v>
                </c:pt>
                <c:pt idx="97">
                  <c:v>3.9191919191919116</c:v>
                </c:pt>
                <c:pt idx="98">
                  <c:v>3.9595959595959518</c:v>
                </c:pt>
                <c:pt idx="99">
                  <c:v>3.999999999999992</c:v>
                </c:pt>
              </c:numCache>
            </c:numRef>
          </c:xVal>
          <c:yVal>
            <c:numRef>
              <c:f>'Guardband Calculator'!$X$4:$X$103</c:f>
              <c:numCache>
                <c:formatCode>General</c:formatCode>
                <c:ptCount val="100"/>
                <c:pt idx="0">
                  <c:v>5.5289150940412517</c:v>
                </c:pt>
                <c:pt idx="1">
                  <c:v>5.834404711799217</c:v>
                </c:pt>
                <c:pt idx="2">
                  <c:v>6.1513187711534858</c:v>
                </c:pt>
                <c:pt idx="3">
                  <c:v>6.4798365394764215</c:v>
                </c:pt>
                <c:pt idx="4">
                  <c:v>6.8201206719938403</c:v>
                </c:pt>
                <c:pt idx="5">
                  <c:v>7.1723173312312039</c:v>
                </c:pt>
                <c:pt idx="6">
                  <c:v>7.5365563741081472</c:v>
                </c:pt>
                <c:pt idx="7">
                  <c:v>7.9129516024648572</c:v>
                </c:pt>
                <c:pt idx="8">
                  <c:v>8.3016010725026348</c:v>
                </c:pt>
                <c:pt idx="9">
                  <c:v>8.7025874583702443</c:v>
                </c:pt>
                <c:pt idx="10">
                  <c:v>9.1159784649300768</c:v>
                </c:pt>
                <c:pt idx="11">
                  <c:v>9.5418272845905836</c:v>
                </c:pt>
                <c:pt idx="12">
                  <c:v>9.9801730929969459</c:v>
                </c:pt>
                <c:pt idx="13">
                  <c:v>10.431041578325528</c:v>
                </c:pt>
                <c:pt idx="14">
                  <c:v>10.894445498929997</c:v>
                </c:pt>
                <c:pt idx="15">
                  <c:v>11.370385264135313</c:v>
                </c:pt>
                <c:pt idx="16">
                  <c:v>11.858849533066651</c:v>
                </c:pt>
                <c:pt idx="17">
                  <c:v>12.359815826531761</c:v>
                </c:pt>
                <c:pt idx="18">
                  <c:v>12.873251147144169</c:v>
                </c:pt>
                <c:pt idx="19">
                  <c:v>13.399112603075396</c:v>
                </c:pt>
                <c:pt idx="20">
                  <c:v>13.937348031057162</c:v>
                </c:pt>
                <c:pt idx="21">
                  <c:v>14.487896614510953</c:v>
                </c:pt>
                <c:pt idx="22">
                  <c:v>15.050689492962654</c:v>
                </c:pt>
                <c:pt idx="23">
                  <c:v>15.625650359196419</c:v>
                </c:pt>
                <c:pt idx="24">
                  <c:v>16.212696040914995</c:v>
                </c:pt>
                <c:pt idx="25">
                  <c:v>16.811737063993998</c:v>
                </c:pt>
                <c:pt idx="26">
                  <c:v>17.422678194747107</c:v>
                </c:pt>
                <c:pt idx="27">
                  <c:v>18.045418958950055</c:v>
                </c:pt>
                <c:pt idx="28">
                  <c:v>18.679854135701547</c:v>
                </c:pt>
                <c:pt idx="29">
                  <c:v>19.325874224526967</c:v>
                </c:pt>
                <c:pt idx="30">
                  <c:v>19.98336588445007</c:v>
                </c:pt>
                <c:pt idx="31">
                  <c:v>20.652212344069561</c:v>
                </c:pt>
                <c:pt idx="32">
                  <c:v>21.33229378197526</c:v>
                </c:pt>
                <c:pt idx="33">
                  <c:v>22.023487677124248</c:v>
                </c:pt>
                <c:pt idx="34">
                  <c:v>22.725669129066404</c:v>
                </c:pt>
                <c:pt idx="35">
                  <c:v>23.438711148159229</c:v>
                </c:pt>
                <c:pt idx="36">
                  <c:v>24.162484916146827</c:v>
                </c:pt>
                <c:pt idx="37">
                  <c:v>24.896860017687921</c:v>
                </c:pt>
                <c:pt idx="38">
                  <c:v>25.641704643614705</c:v>
                </c:pt>
                <c:pt idx="39">
                  <c:v>26.396885766872725</c:v>
                </c:pt>
                <c:pt idx="40">
                  <c:v>27.162269292245533</c:v>
                </c:pt>
                <c:pt idx="41">
                  <c:v>27.937720181097536</c:v>
                </c:pt>
                <c:pt idx="42">
                  <c:v>28.723102552477965</c:v>
                </c:pt>
                <c:pt idx="43">
                  <c:v>29.518279762019418</c:v>
                </c:pt>
                <c:pt idx="44">
                  <c:v>30.323114460134803</c:v>
                </c:pt>
                <c:pt idx="45">
                  <c:v>31.137468631067112</c:v>
                </c:pt>
                <c:pt idx="46">
                  <c:v>31.961203614383638</c:v>
                </c:pt>
                <c:pt idx="47">
                  <c:v>32.794180110521168</c:v>
                </c:pt>
                <c:pt idx="48">
                  <c:v>33.636258171993362</c:v>
                </c:pt>
                <c:pt idx="49">
                  <c:v>34.487297181859248</c:v>
                </c:pt>
                <c:pt idx="50">
                  <c:v>35.347155821027634</c:v>
                </c:pt>
                <c:pt idx="51">
                  <c:v>36.215692025936882</c:v>
                </c:pt>
                <c:pt idx="52">
                  <c:v>37.092762938102986</c:v>
                </c:pt>
                <c:pt idx="53">
                  <c:v>37.978224846975017</c:v>
                </c:pt>
                <c:pt idx="54">
                  <c:v>38.871933127474122</c:v>
                </c:pt>
                <c:pt idx="55">
                  <c:v>39.773742173524099</c:v>
                </c:pt>
                <c:pt idx="56">
                  <c:v>40.683505328807847</c:v>
                </c:pt>
                <c:pt idx="57">
                  <c:v>41.601074815906827</c:v>
                </c:pt>
                <c:pt idx="58">
                  <c:v>42.52630166489952</c:v>
                </c:pt>
                <c:pt idx="59">
                  <c:v>43.459035642413802</c:v>
                </c:pt>
                <c:pt idx="60">
                  <c:v>44.399125182044145</c:v>
                </c:pt>
                <c:pt idx="61">
                  <c:v>45.346417316962203</c:v>
                </c:pt>
                <c:pt idx="62">
                  <c:v>46.30075761546658</c:v>
                </c:pt>
                <c:pt idx="63">
                  <c:v>47.261990120136765</c:v>
                </c:pt>
                <c:pt idx="64">
                  <c:v>48.229957291177492</c:v>
                </c:pt>
                <c:pt idx="65">
                  <c:v>49.204499954463657</c:v>
                </c:pt>
                <c:pt idx="66">
                  <c:v>50.185457254721911</c:v>
                </c:pt>
                <c:pt idx="67">
                  <c:v>51.172666614215778</c:v>
                </c:pt>
                <c:pt idx="68">
                  <c:v>52.165963697234893</c:v>
                </c:pt>
                <c:pt idx="69">
                  <c:v>53.165182380625673</c:v>
                </c:pt>
                <c:pt idx="70">
                  <c:v>54.170154730543111</c:v>
                </c:pt>
                <c:pt idx="71">
                  <c:v>55.180710985548799</c:v>
                </c:pt>
                <c:pt idx="72">
                  <c:v>56.196679546129758</c:v>
                </c:pt>
                <c:pt idx="73">
                  <c:v>57.217886970666918</c:v>
                </c:pt>
                <c:pt idx="74">
                  <c:v>58.244157977840082</c:v>
                </c:pt>
                <c:pt idx="75">
                  <c:v>59.275315455417669</c:v>
                </c:pt>
                <c:pt idx="76">
                  <c:v>60.311180475346163</c:v>
                </c:pt>
                <c:pt idx="77">
                  <c:v>61.351572315022793</c:v>
                </c:pt>
                <c:pt idx="78">
                  <c:v>62.39630848460871</c:v>
                </c:pt>
                <c:pt idx="79">
                  <c:v>63.445204760215901</c:v>
                </c:pt>
                <c:pt idx="80">
                  <c:v>64.498075222780557</c:v>
                </c:pt>
                <c:pt idx="81">
                  <c:v>65.554732302418245</c:v>
                </c:pt>
                <c:pt idx="82">
                  <c:v>66.614986828040685</c:v>
                </c:pt>
                <c:pt idx="83">
                  <c:v>67.678648082002297</c:v>
                </c:pt>
                <c:pt idx="84">
                  <c:v>68.745523859533407</c:v>
                </c:pt>
                <c:pt idx="85">
                  <c:v>69.815420532709155</c:v>
                </c:pt>
                <c:pt idx="86">
                  <c:v>70.888143118696931</c:v>
                </c:pt>
                <c:pt idx="87">
                  <c:v>71.963495352019194</c:v>
                </c:pt>
                <c:pt idx="88">
                  <c:v>73.041279760565985</c:v>
                </c:pt>
                <c:pt idx="89">
                  <c:v>74.121297745088015</c:v>
                </c:pt>
                <c:pt idx="90">
                  <c:v>75.203349661900162</c:v>
                </c:pt>
                <c:pt idx="91">
                  <c:v>76.287234908524511</c:v>
                </c:pt>
                <c:pt idx="92">
                  <c:v>77.372752012001385</c:v>
                </c:pt>
                <c:pt idx="93">
                  <c:v>78.45969871959808</c:v>
                </c:pt>
                <c:pt idx="94">
                  <c:v>79.547872091644663</c:v>
                </c:pt>
                <c:pt idx="95">
                  <c:v>80.637068596228232</c:v>
                </c:pt>
                <c:pt idx="96">
                  <c:v>81.727084205476956</c:v>
                </c:pt>
                <c:pt idx="97">
                  <c:v>82.817714493167472</c:v>
                </c:pt>
                <c:pt idx="98">
                  <c:v>83.908754733389017</c:v>
                </c:pt>
                <c:pt idx="99">
                  <c:v>84.999999999999801</c:v>
                </c:pt>
              </c:numCache>
            </c:numRef>
          </c:yVal>
          <c:smooth val="1"/>
          <c:extLst>
            <c:ext xmlns:c16="http://schemas.microsoft.com/office/drawing/2014/chart" uri="{C3380CC4-5D6E-409C-BE32-E72D297353CC}">
              <c16:uniqueId val="{00000000-6DE7-4D67-BBB4-E15ACD87D16A}"/>
            </c:ext>
          </c:extLst>
        </c:ser>
        <c:dLbls>
          <c:showLegendKey val="0"/>
          <c:showVal val="0"/>
          <c:showCatName val="0"/>
          <c:showSerName val="0"/>
          <c:showPercent val="0"/>
          <c:showBubbleSize val="0"/>
        </c:dLbls>
        <c:axId val="1214030063"/>
        <c:axId val="1214029583"/>
      </c:scatterChart>
      <c:valAx>
        <c:axId val="1214030063"/>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Guardband Width</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14029583"/>
        <c:crosses val="autoZero"/>
        <c:crossBetween val="midCat"/>
      </c:valAx>
      <c:valAx>
        <c:axId val="1214029583"/>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PFR %</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14030063"/>
        <c:crosses val="autoZero"/>
        <c:crossBetween val="midCat"/>
      </c:valAx>
      <c:spPr>
        <a:solidFill>
          <a:schemeClr val="bg1">
            <a:lumMod val="95000"/>
          </a:schemeClr>
        </a:solidFill>
        <a:ln>
          <a:noFill/>
        </a:ln>
        <a:effectLst/>
      </c:spPr>
    </c:plotArea>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PFA</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smoothMarker"/>
        <c:varyColors val="0"/>
        <c:ser>
          <c:idx val="0"/>
          <c:order val="0"/>
          <c:tx>
            <c:strRef>
              <c:f>'Risk Curves'!$C$5</c:f>
              <c:strCache>
                <c:ptCount val="1"/>
                <c:pt idx="0">
                  <c:v>1.5</c:v>
                </c:pt>
              </c:strCache>
            </c:strRef>
          </c:tx>
          <c:spPr>
            <a:ln w="19050" cap="rnd">
              <a:solidFill>
                <a:schemeClr val="accent1"/>
              </a:solidFill>
              <a:round/>
            </a:ln>
            <a:effectLst/>
          </c:spPr>
          <c:marker>
            <c:symbol val="none"/>
          </c:marker>
          <c:xVal>
            <c:numRef>
              <c:f>'Risk Curves'!$B$11:$B$110</c:f>
              <c:numCache>
                <c:formatCode>General</c:formatCode>
                <c:ptCount val="100"/>
                <c:pt idx="0">
                  <c:v>45</c:v>
                </c:pt>
                <c:pt idx="1">
                  <c:v>45.505050505050505</c:v>
                </c:pt>
                <c:pt idx="2">
                  <c:v>46.01010101010101</c:v>
                </c:pt>
                <c:pt idx="3">
                  <c:v>46.515151515151516</c:v>
                </c:pt>
                <c:pt idx="4">
                  <c:v>47.020202020202021</c:v>
                </c:pt>
                <c:pt idx="5">
                  <c:v>47.525252525252526</c:v>
                </c:pt>
                <c:pt idx="6">
                  <c:v>48.030303030303031</c:v>
                </c:pt>
                <c:pt idx="7">
                  <c:v>48.535353535353536</c:v>
                </c:pt>
                <c:pt idx="8">
                  <c:v>49.040404040404042</c:v>
                </c:pt>
                <c:pt idx="9">
                  <c:v>49.545454545454547</c:v>
                </c:pt>
                <c:pt idx="10">
                  <c:v>50.050505050505052</c:v>
                </c:pt>
                <c:pt idx="11">
                  <c:v>50.555555555555557</c:v>
                </c:pt>
                <c:pt idx="12">
                  <c:v>51.060606060606062</c:v>
                </c:pt>
                <c:pt idx="13">
                  <c:v>51.565656565656568</c:v>
                </c:pt>
                <c:pt idx="14">
                  <c:v>52.070707070707073</c:v>
                </c:pt>
                <c:pt idx="15">
                  <c:v>52.575757575757578</c:v>
                </c:pt>
                <c:pt idx="16">
                  <c:v>53.080808080808083</c:v>
                </c:pt>
                <c:pt idx="17">
                  <c:v>53.585858585858588</c:v>
                </c:pt>
                <c:pt idx="18">
                  <c:v>54.090909090909093</c:v>
                </c:pt>
                <c:pt idx="19">
                  <c:v>54.595959595959599</c:v>
                </c:pt>
                <c:pt idx="20">
                  <c:v>55.101010101010104</c:v>
                </c:pt>
                <c:pt idx="21">
                  <c:v>55.606060606060609</c:v>
                </c:pt>
                <c:pt idx="22">
                  <c:v>56.111111111111114</c:v>
                </c:pt>
                <c:pt idx="23">
                  <c:v>56.616161616161619</c:v>
                </c:pt>
                <c:pt idx="24">
                  <c:v>57.121212121212125</c:v>
                </c:pt>
                <c:pt idx="25">
                  <c:v>57.62626262626263</c:v>
                </c:pt>
                <c:pt idx="26">
                  <c:v>58.131313131313135</c:v>
                </c:pt>
                <c:pt idx="27">
                  <c:v>58.63636363636364</c:v>
                </c:pt>
                <c:pt idx="28">
                  <c:v>59.141414141414145</c:v>
                </c:pt>
                <c:pt idx="29">
                  <c:v>59.646464646464651</c:v>
                </c:pt>
                <c:pt idx="30">
                  <c:v>60.151515151515156</c:v>
                </c:pt>
                <c:pt idx="31">
                  <c:v>60.656565656565661</c:v>
                </c:pt>
                <c:pt idx="32">
                  <c:v>61.161616161616166</c:v>
                </c:pt>
                <c:pt idx="33">
                  <c:v>61.666666666666671</c:v>
                </c:pt>
                <c:pt idx="34">
                  <c:v>62.171717171717177</c:v>
                </c:pt>
                <c:pt idx="35">
                  <c:v>62.676767676767682</c:v>
                </c:pt>
                <c:pt idx="36">
                  <c:v>63.181818181818187</c:v>
                </c:pt>
                <c:pt idx="37">
                  <c:v>63.686868686868692</c:v>
                </c:pt>
                <c:pt idx="38">
                  <c:v>64.191919191919197</c:v>
                </c:pt>
                <c:pt idx="39">
                  <c:v>64.696969696969703</c:v>
                </c:pt>
                <c:pt idx="40">
                  <c:v>65.202020202020208</c:v>
                </c:pt>
                <c:pt idx="41">
                  <c:v>65.707070707070713</c:v>
                </c:pt>
                <c:pt idx="42">
                  <c:v>66.212121212121218</c:v>
                </c:pt>
                <c:pt idx="43">
                  <c:v>66.717171717171723</c:v>
                </c:pt>
                <c:pt idx="44">
                  <c:v>67.222222222222229</c:v>
                </c:pt>
                <c:pt idx="45">
                  <c:v>67.727272727272734</c:v>
                </c:pt>
                <c:pt idx="46">
                  <c:v>68.232323232323239</c:v>
                </c:pt>
                <c:pt idx="47">
                  <c:v>68.737373737373744</c:v>
                </c:pt>
                <c:pt idx="48">
                  <c:v>69.242424242424249</c:v>
                </c:pt>
                <c:pt idx="49">
                  <c:v>69.747474747474755</c:v>
                </c:pt>
                <c:pt idx="50">
                  <c:v>70.25252525252526</c:v>
                </c:pt>
                <c:pt idx="51">
                  <c:v>70.757575757575765</c:v>
                </c:pt>
                <c:pt idx="52">
                  <c:v>71.26262626262627</c:v>
                </c:pt>
                <c:pt idx="53">
                  <c:v>71.767676767676775</c:v>
                </c:pt>
                <c:pt idx="54">
                  <c:v>72.27272727272728</c:v>
                </c:pt>
                <c:pt idx="55">
                  <c:v>72.777777777777786</c:v>
                </c:pt>
                <c:pt idx="56">
                  <c:v>73.282828282828291</c:v>
                </c:pt>
                <c:pt idx="57">
                  <c:v>73.787878787878796</c:v>
                </c:pt>
                <c:pt idx="58">
                  <c:v>74.292929292929301</c:v>
                </c:pt>
                <c:pt idx="59">
                  <c:v>74.797979797979806</c:v>
                </c:pt>
                <c:pt idx="60">
                  <c:v>75.303030303030312</c:v>
                </c:pt>
                <c:pt idx="61">
                  <c:v>75.808080808080817</c:v>
                </c:pt>
                <c:pt idx="62">
                  <c:v>76.313131313131322</c:v>
                </c:pt>
                <c:pt idx="63">
                  <c:v>76.818181818181827</c:v>
                </c:pt>
                <c:pt idx="64">
                  <c:v>77.323232323232332</c:v>
                </c:pt>
                <c:pt idx="65">
                  <c:v>77.828282828282838</c:v>
                </c:pt>
                <c:pt idx="66">
                  <c:v>78.333333333333343</c:v>
                </c:pt>
                <c:pt idx="67">
                  <c:v>78.838383838383848</c:v>
                </c:pt>
                <c:pt idx="68">
                  <c:v>79.343434343434353</c:v>
                </c:pt>
                <c:pt idx="69">
                  <c:v>79.848484848484858</c:v>
                </c:pt>
                <c:pt idx="70">
                  <c:v>80.353535353535364</c:v>
                </c:pt>
                <c:pt idx="71">
                  <c:v>80.858585858585869</c:v>
                </c:pt>
                <c:pt idx="72">
                  <c:v>81.363636363636374</c:v>
                </c:pt>
                <c:pt idx="73">
                  <c:v>81.868686868686879</c:v>
                </c:pt>
                <c:pt idx="74">
                  <c:v>82.373737373737384</c:v>
                </c:pt>
                <c:pt idx="75">
                  <c:v>82.87878787878789</c:v>
                </c:pt>
                <c:pt idx="76">
                  <c:v>83.383838383838395</c:v>
                </c:pt>
                <c:pt idx="77">
                  <c:v>83.8888888888889</c:v>
                </c:pt>
                <c:pt idx="78">
                  <c:v>84.393939393939405</c:v>
                </c:pt>
                <c:pt idx="79">
                  <c:v>84.89898989898991</c:v>
                </c:pt>
                <c:pt idx="80">
                  <c:v>85.404040404040416</c:v>
                </c:pt>
                <c:pt idx="81">
                  <c:v>85.909090909090921</c:v>
                </c:pt>
                <c:pt idx="82">
                  <c:v>86.414141414141426</c:v>
                </c:pt>
                <c:pt idx="83">
                  <c:v>86.919191919191931</c:v>
                </c:pt>
                <c:pt idx="84">
                  <c:v>87.424242424242436</c:v>
                </c:pt>
                <c:pt idx="85">
                  <c:v>87.929292929292941</c:v>
                </c:pt>
                <c:pt idx="86">
                  <c:v>88.434343434343447</c:v>
                </c:pt>
                <c:pt idx="87">
                  <c:v>88.939393939393952</c:v>
                </c:pt>
                <c:pt idx="88">
                  <c:v>89.444444444444457</c:v>
                </c:pt>
                <c:pt idx="89">
                  <c:v>89.949494949494962</c:v>
                </c:pt>
                <c:pt idx="90">
                  <c:v>90.454545454545467</c:v>
                </c:pt>
                <c:pt idx="91">
                  <c:v>90.959595959595973</c:v>
                </c:pt>
                <c:pt idx="92">
                  <c:v>91.464646464646478</c:v>
                </c:pt>
                <c:pt idx="93">
                  <c:v>91.969696969696983</c:v>
                </c:pt>
                <c:pt idx="94">
                  <c:v>92.474747474747488</c:v>
                </c:pt>
                <c:pt idx="95">
                  <c:v>92.979797979797993</c:v>
                </c:pt>
                <c:pt idx="96">
                  <c:v>93.484848484848499</c:v>
                </c:pt>
                <c:pt idx="97">
                  <c:v>93.989898989899004</c:v>
                </c:pt>
                <c:pt idx="98">
                  <c:v>94.494949494949509</c:v>
                </c:pt>
                <c:pt idx="99">
                  <c:v>95.000000000000014</c:v>
                </c:pt>
              </c:numCache>
            </c:numRef>
          </c:xVal>
          <c:yVal>
            <c:numRef>
              <c:f>'Risk Curves'!$C$11:$C$110</c:f>
              <c:numCache>
                <c:formatCode>General</c:formatCode>
                <c:ptCount val="100"/>
                <c:pt idx="0">
                  <c:v>4.8823042891965702</c:v>
                </c:pt>
                <c:pt idx="1">
                  <c:v>4.9114759678914819</c:v>
                </c:pt>
                <c:pt idx="2">
                  <c:v>4.9397794083042683</c:v>
                </c:pt>
                <c:pt idx="3">
                  <c:v>4.9672042609576197</c:v>
                </c:pt>
                <c:pt idx="4">
                  <c:v>4.9937401400323713</c:v>
                </c:pt>
                <c:pt idx="5">
                  <c:v>5.0193766220646747</c:v>
                </c:pt>
                <c:pt idx="6">
                  <c:v>5.0441032445929128</c:v>
                </c:pt>
                <c:pt idx="7">
                  <c:v>5.067909504752544</c:v>
                </c:pt>
                <c:pt idx="8">
                  <c:v>5.09078485781595</c:v>
                </c:pt>
                <c:pt idx="9">
                  <c:v>5.1127187156752569</c:v>
                </c:pt>
                <c:pt idx="10">
                  <c:v>5.1337004452650712</c:v>
                </c:pt>
                <c:pt idx="11">
                  <c:v>5.1537193669227657</c:v>
                </c:pt>
                <c:pt idx="12">
                  <c:v>5.1727647526828955</c:v>
                </c:pt>
                <c:pt idx="13">
                  <c:v>5.1908258245026264</c:v>
                </c:pt>
                <c:pt idx="14">
                  <c:v>5.2078917524154384</c:v>
                </c:pt>
                <c:pt idx="15">
                  <c:v>5.2239516526087275</c:v>
                </c:pt>
                <c:pt idx="16">
                  <c:v>5.2389945854222191</c:v>
                </c:pt>
                <c:pt idx="17">
                  <c:v>5.253009553262916</c:v>
                </c:pt>
                <c:pt idx="18">
                  <c:v>5.2659854984324799</c:v>
                </c:pt>
                <c:pt idx="19">
                  <c:v>5.2779113008625149</c:v>
                </c:pt>
                <c:pt idx="20">
                  <c:v>5.2887757757530967</c:v>
                </c:pt>
                <c:pt idx="21">
                  <c:v>5.2985676711094944</c:v>
                </c:pt>
                <c:pt idx="22">
                  <c:v>5.3072756651715789</c:v>
                </c:pt>
                <c:pt idx="23">
                  <c:v>5.3148883637304687</c:v>
                </c:pt>
                <c:pt idx="24">
                  <c:v>5.3213942973259485</c:v>
                </c:pt>
                <c:pt idx="25">
                  <c:v>5.3267819183187513</c:v>
                </c:pt>
                <c:pt idx="26">
                  <c:v>5.3310395978299949</c:v>
                </c:pt>
                <c:pt idx="27">
                  <c:v>5.334155622541231</c:v>
                </c:pt>
                <c:pt idx="28">
                  <c:v>5.3361181913464728</c:v>
                </c:pt>
                <c:pt idx="29">
                  <c:v>5.3369154118482527</c:v>
                </c:pt>
                <c:pt idx="30">
                  <c:v>5.3365352966884663</c:v>
                </c:pt>
                <c:pt idx="31">
                  <c:v>5.3349657597042075</c:v>
                </c:pt>
                <c:pt idx="32">
                  <c:v>5.3321946118985668</c:v>
                </c:pt>
                <c:pt idx="33">
                  <c:v>5.3282095572147803</c:v>
                </c:pt>
                <c:pt idx="34">
                  <c:v>5.3229981881021295</c:v>
                </c:pt>
                <c:pt idx="35">
                  <c:v>5.3165479808605474</c:v>
                </c:pt>
                <c:pt idx="36">
                  <c:v>5.3088462907501297</c:v>
                </c:pt>
                <c:pt idx="37">
                  <c:v>5.2998803468505713</c:v>
                </c:pt>
                <c:pt idx="38">
                  <c:v>5.2896372466544941</c:v>
                </c:pt>
                <c:pt idx="39">
                  <c:v>5.2781039503773659</c:v>
                </c:pt>
                <c:pt idx="40">
                  <c:v>5.2652672749650691</c:v>
                </c:pt>
                <c:pt idx="41">
                  <c:v>5.251113887778935</c:v>
                </c:pt>
                <c:pt idx="42">
                  <c:v>5.2356302999363225</c:v>
                </c:pt>
                <c:pt idx="43">
                  <c:v>5.2188028592827891</c:v>
                </c:pt>
                <c:pt idx="44">
                  <c:v>5.2006177429700262</c:v>
                </c:pt>
                <c:pt idx="45">
                  <c:v>5.1810609496115099</c:v>
                </c:pt>
                <c:pt idx="46">
                  <c:v>5.1601182909853049</c:v>
                </c:pt>
                <c:pt idx="47">
                  <c:v>5.1377753832504647</c:v>
                </c:pt>
                <c:pt idx="48">
                  <c:v>5.1140176376410054</c:v>
                </c:pt>
                <c:pt idx="49">
                  <c:v>5.0888302505976366</c:v>
                </c:pt>
                <c:pt idx="50">
                  <c:v>5.062198193293602</c:v>
                </c:pt>
                <c:pt idx="51">
                  <c:v>5.0341062005072548</c:v>
                </c:pt>
                <c:pt idx="52">
                  <c:v>5.0045387587892565</c:v>
                </c:pt>
                <c:pt idx="53">
                  <c:v>4.9734800938665478</c:v>
                </c:pt>
                <c:pt idx="54">
                  <c:v>4.940914157220444</c:v>
                </c:pt>
                <c:pt idx="55">
                  <c:v>4.9068246117688901</c:v>
                </c:pt>
                <c:pt idx="56">
                  <c:v>4.8711948165760219</c:v>
                </c:pt>
                <c:pt idx="57">
                  <c:v>4.8340078105038931</c:v>
                </c:pt>
                <c:pt idx="58">
                  <c:v>4.7952462947121051</c:v>
                </c:pt>
                <c:pt idx="59">
                  <c:v>4.7548926139004744</c:v>
                </c:pt>
                <c:pt idx="60">
                  <c:v>4.7129287361780543</c:v>
                </c:pt>
                <c:pt idx="61">
                  <c:v>4.669336231428586</c:v>
                </c:pt>
                <c:pt idx="62">
                  <c:v>4.6240962480270129</c:v>
                </c:pt>
                <c:pt idx="63">
                  <c:v>4.5771894877441071</c:v>
                </c:pt>
                <c:pt idx="64">
                  <c:v>4.5285961786566213</c:v>
                </c:pt>
                <c:pt idx="65">
                  <c:v>4.4782960458571299</c:v>
                </c:pt>
                <c:pt idx="66">
                  <c:v>4.4262682797315742</c:v>
                </c:pt>
                <c:pt idx="67">
                  <c:v>4.3724915015416785</c:v>
                </c:pt>
                <c:pt idx="68">
                  <c:v>4.3169437260146495</c:v>
                </c:pt>
                <c:pt idx="69">
                  <c:v>4.2596023206010605</c:v>
                </c:pt>
                <c:pt idx="70">
                  <c:v>4.2004439610140665</c:v>
                </c:pt>
                <c:pt idx="71">
                  <c:v>4.1394445826073794</c:v>
                </c:pt>
                <c:pt idx="72">
                  <c:v>4.0765793270830377</c:v>
                </c:pt>
                <c:pt idx="73">
                  <c:v>4.0118224839429697</c:v>
                </c:pt>
                <c:pt idx="74">
                  <c:v>3.945147426005807</c:v>
                </c:pt>
                <c:pt idx="75">
                  <c:v>3.8765265382010887</c:v>
                </c:pt>
                <c:pt idx="76">
                  <c:v>3.8059311387220545</c:v>
                </c:pt>
                <c:pt idx="77">
                  <c:v>3.7333313914606867</c:v>
                </c:pt>
                <c:pt idx="78">
                  <c:v>3.6586962084586894</c:v>
                </c:pt>
                <c:pt idx="79">
                  <c:v>3.5819931408767216</c:v>
                </c:pt>
                <c:pt idx="80">
                  <c:v>3.5031882567023498</c:v>
                </c:pt>
                <c:pt idx="81">
                  <c:v>3.4222460030698123</c:v>
                </c:pt>
                <c:pt idx="82">
                  <c:v>3.3391290506347051</c:v>
                </c:pt>
                <c:pt idx="83">
                  <c:v>3.2537981169111747</c:v>
                </c:pt>
                <c:pt idx="84">
                  <c:v>3.1662117648059791</c:v>
                </c:pt>
                <c:pt idx="85">
                  <c:v>3.0763261717305426</c:v>
                </c:pt>
                <c:pt idx="86">
                  <c:v>2.984094863582873</c:v>
                </c:pt>
                <c:pt idx="87">
                  <c:v>2.8894684064853431</c:v>
                </c:pt>
                <c:pt idx="88">
                  <c:v>2.7923940473315882</c:v>
                </c:pt>
                <c:pt idx="89">
                  <c:v>2.6928152917820274</c:v>
                </c:pt>
                <c:pt idx="90">
                  <c:v>2.5906714051262658</c:v>
                </c:pt>
                <c:pt idx="91">
                  <c:v>2.4858968170778581</c:v>
                </c:pt>
                <c:pt idx="92">
                  <c:v>2.3784204055980975</c:v>
                </c:pt>
                <c:pt idx="93">
                  <c:v>2.2681646265287037</c:v>
                </c:pt>
                <c:pt idx="94">
                  <c:v>2.155044444019985</c:v>
                </c:pt>
                <c:pt idx="95">
                  <c:v>2.038965999683688</c:v>
                </c:pt>
                <c:pt idx="96">
                  <c:v>1.9198249331813355</c:v>
                </c:pt>
                <c:pt idx="97">
                  <c:v>1.797504228731269</c:v>
                </c:pt>
                <c:pt idx="98">
                  <c:v>1.6718714024064045</c:v>
                </c:pt>
                <c:pt idx="99">
                  <c:v>1.5427747490534751</c:v>
                </c:pt>
              </c:numCache>
            </c:numRef>
          </c:yVal>
          <c:smooth val="1"/>
          <c:extLst>
            <c:ext xmlns:c16="http://schemas.microsoft.com/office/drawing/2014/chart" uri="{C3380CC4-5D6E-409C-BE32-E72D297353CC}">
              <c16:uniqueId val="{00000000-6151-4C82-9C60-F486CFF1CEBA}"/>
            </c:ext>
          </c:extLst>
        </c:ser>
        <c:ser>
          <c:idx val="1"/>
          <c:order val="1"/>
          <c:tx>
            <c:strRef>
              <c:f>'Risk Curves'!$D$5</c:f>
              <c:strCache>
                <c:ptCount val="1"/>
                <c:pt idx="0">
                  <c:v>2</c:v>
                </c:pt>
              </c:strCache>
            </c:strRef>
          </c:tx>
          <c:spPr>
            <a:ln w="19050" cap="rnd">
              <a:solidFill>
                <a:schemeClr val="accent2"/>
              </a:solidFill>
              <a:round/>
            </a:ln>
            <a:effectLst/>
          </c:spPr>
          <c:marker>
            <c:symbol val="none"/>
          </c:marker>
          <c:xVal>
            <c:numRef>
              <c:f>'Risk Curves'!$B$11:$B$110</c:f>
              <c:numCache>
                <c:formatCode>General</c:formatCode>
                <c:ptCount val="100"/>
                <c:pt idx="0">
                  <c:v>45</c:v>
                </c:pt>
                <c:pt idx="1">
                  <c:v>45.505050505050505</c:v>
                </c:pt>
                <c:pt idx="2">
                  <c:v>46.01010101010101</c:v>
                </c:pt>
                <c:pt idx="3">
                  <c:v>46.515151515151516</c:v>
                </c:pt>
                <c:pt idx="4">
                  <c:v>47.020202020202021</c:v>
                </c:pt>
                <c:pt idx="5">
                  <c:v>47.525252525252526</c:v>
                </c:pt>
                <c:pt idx="6">
                  <c:v>48.030303030303031</c:v>
                </c:pt>
                <c:pt idx="7">
                  <c:v>48.535353535353536</c:v>
                </c:pt>
                <c:pt idx="8">
                  <c:v>49.040404040404042</c:v>
                </c:pt>
                <c:pt idx="9">
                  <c:v>49.545454545454547</c:v>
                </c:pt>
                <c:pt idx="10">
                  <c:v>50.050505050505052</c:v>
                </c:pt>
                <c:pt idx="11">
                  <c:v>50.555555555555557</c:v>
                </c:pt>
                <c:pt idx="12">
                  <c:v>51.060606060606062</c:v>
                </c:pt>
                <c:pt idx="13">
                  <c:v>51.565656565656568</c:v>
                </c:pt>
                <c:pt idx="14">
                  <c:v>52.070707070707073</c:v>
                </c:pt>
                <c:pt idx="15">
                  <c:v>52.575757575757578</c:v>
                </c:pt>
                <c:pt idx="16">
                  <c:v>53.080808080808083</c:v>
                </c:pt>
                <c:pt idx="17">
                  <c:v>53.585858585858588</c:v>
                </c:pt>
                <c:pt idx="18">
                  <c:v>54.090909090909093</c:v>
                </c:pt>
                <c:pt idx="19">
                  <c:v>54.595959595959599</c:v>
                </c:pt>
                <c:pt idx="20">
                  <c:v>55.101010101010104</c:v>
                </c:pt>
                <c:pt idx="21">
                  <c:v>55.606060606060609</c:v>
                </c:pt>
                <c:pt idx="22">
                  <c:v>56.111111111111114</c:v>
                </c:pt>
                <c:pt idx="23">
                  <c:v>56.616161616161619</c:v>
                </c:pt>
                <c:pt idx="24">
                  <c:v>57.121212121212125</c:v>
                </c:pt>
                <c:pt idx="25">
                  <c:v>57.62626262626263</c:v>
                </c:pt>
                <c:pt idx="26">
                  <c:v>58.131313131313135</c:v>
                </c:pt>
                <c:pt idx="27">
                  <c:v>58.63636363636364</c:v>
                </c:pt>
                <c:pt idx="28">
                  <c:v>59.141414141414145</c:v>
                </c:pt>
                <c:pt idx="29">
                  <c:v>59.646464646464651</c:v>
                </c:pt>
                <c:pt idx="30">
                  <c:v>60.151515151515156</c:v>
                </c:pt>
                <c:pt idx="31">
                  <c:v>60.656565656565661</c:v>
                </c:pt>
                <c:pt idx="32">
                  <c:v>61.161616161616166</c:v>
                </c:pt>
                <c:pt idx="33">
                  <c:v>61.666666666666671</c:v>
                </c:pt>
                <c:pt idx="34">
                  <c:v>62.171717171717177</c:v>
                </c:pt>
                <c:pt idx="35">
                  <c:v>62.676767676767682</c:v>
                </c:pt>
                <c:pt idx="36">
                  <c:v>63.181818181818187</c:v>
                </c:pt>
                <c:pt idx="37">
                  <c:v>63.686868686868692</c:v>
                </c:pt>
                <c:pt idx="38">
                  <c:v>64.191919191919197</c:v>
                </c:pt>
                <c:pt idx="39">
                  <c:v>64.696969696969703</c:v>
                </c:pt>
                <c:pt idx="40">
                  <c:v>65.202020202020208</c:v>
                </c:pt>
                <c:pt idx="41">
                  <c:v>65.707070707070713</c:v>
                </c:pt>
                <c:pt idx="42">
                  <c:v>66.212121212121218</c:v>
                </c:pt>
                <c:pt idx="43">
                  <c:v>66.717171717171723</c:v>
                </c:pt>
                <c:pt idx="44">
                  <c:v>67.222222222222229</c:v>
                </c:pt>
                <c:pt idx="45">
                  <c:v>67.727272727272734</c:v>
                </c:pt>
                <c:pt idx="46">
                  <c:v>68.232323232323239</c:v>
                </c:pt>
                <c:pt idx="47">
                  <c:v>68.737373737373744</c:v>
                </c:pt>
                <c:pt idx="48">
                  <c:v>69.242424242424249</c:v>
                </c:pt>
                <c:pt idx="49">
                  <c:v>69.747474747474755</c:v>
                </c:pt>
                <c:pt idx="50">
                  <c:v>70.25252525252526</c:v>
                </c:pt>
                <c:pt idx="51">
                  <c:v>70.757575757575765</c:v>
                </c:pt>
                <c:pt idx="52">
                  <c:v>71.26262626262627</c:v>
                </c:pt>
                <c:pt idx="53">
                  <c:v>71.767676767676775</c:v>
                </c:pt>
                <c:pt idx="54">
                  <c:v>72.27272727272728</c:v>
                </c:pt>
                <c:pt idx="55">
                  <c:v>72.777777777777786</c:v>
                </c:pt>
                <c:pt idx="56">
                  <c:v>73.282828282828291</c:v>
                </c:pt>
                <c:pt idx="57">
                  <c:v>73.787878787878796</c:v>
                </c:pt>
                <c:pt idx="58">
                  <c:v>74.292929292929301</c:v>
                </c:pt>
                <c:pt idx="59">
                  <c:v>74.797979797979806</c:v>
                </c:pt>
                <c:pt idx="60">
                  <c:v>75.303030303030312</c:v>
                </c:pt>
                <c:pt idx="61">
                  <c:v>75.808080808080817</c:v>
                </c:pt>
                <c:pt idx="62">
                  <c:v>76.313131313131322</c:v>
                </c:pt>
                <c:pt idx="63">
                  <c:v>76.818181818181827</c:v>
                </c:pt>
                <c:pt idx="64">
                  <c:v>77.323232323232332</c:v>
                </c:pt>
                <c:pt idx="65">
                  <c:v>77.828282828282838</c:v>
                </c:pt>
                <c:pt idx="66">
                  <c:v>78.333333333333343</c:v>
                </c:pt>
                <c:pt idx="67">
                  <c:v>78.838383838383848</c:v>
                </c:pt>
                <c:pt idx="68">
                  <c:v>79.343434343434353</c:v>
                </c:pt>
                <c:pt idx="69">
                  <c:v>79.848484848484858</c:v>
                </c:pt>
                <c:pt idx="70">
                  <c:v>80.353535353535364</c:v>
                </c:pt>
                <c:pt idx="71">
                  <c:v>80.858585858585869</c:v>
                </c:pt>
                <c:pt idx="72">
                  <c:v>81.363636363636374</c:v>
                </c:pt>
                <c:pt idx="73">
                  <c:v>81.868686868686879</c:v>
                </c:pt>
                <c:pt idx="74">
                  <c:v>82.373737373737384</c:v>
                </c:pt>
                <c:pt idx="75">
                  <c:v>82.87878787878789</c:v>
                </c:pt>
                <c:pt idx="76">
                  <c:v>83.383838383838395</c:v>
                </c:pt>
                <c:pt idx="77">
                  <c:v>83.8888888888889</c:v>
                </c:pt>
                <c:pt idx="78">
                  <c:v>84.393939393939405</c:v>
                </c:pt>
                <c:pt idx="79">
                  <c:v>84.89898989898991</c:v>
                </c:pt>
                <c:pt idx="80">
                  <c:v>85.404040404040416</c:v>
                </c:pt>
                <c:pt idx="81">
                  <c:v>85.909090909090921</c:v>
                </c:pt>
                <c:pt idx="82">
                  <c:v>86.414141414141426</c:v>
                </c:pt>
                <c:pt idx="83">
                  <c:v>86.919191919191931</c:v>
                </c:pt>
                <c:pt idx="84">
                  <c:v>87.424242424242436</c:v>
                </c:pt>
                <c:pt idx="85">
                  <c:v>87.929292929292941</c:v>
                </c:pt>
                <c:pt idx="86">
                  <c:v>88.434343434343447</c:v>
                </c:pt>
                <c:pt idx="87">
                  <c:v>88.939393939393952</c:v>
                </c:pt>
                <c:pt idx="88">
                  <c:v>89.444444444444457</c:v>
                </c:pt>
                <c:pt idx="89">
                  <c:v>89.949494949494962</c:v>
                </c:pt>
                <c:pt idx="90">
                  <c:v>90.454545454545467</c:v>
                </c:pt>
                <c:pt idx="91">
                  <c:v>90.959595959595973</c:v>
                </c:pt>
                <c:pt idx="92">
                  <c:v>91.464646464646478</c:v>
                </c:pt>
                <c:pt idx="93">
                  <c:v>91.969696969696983</c:v>
                </c:pt>
                <c:pt idx="94">
                  <c:v>92.474747474747488</c:v>
                </c:pt>
                <c:pt idx="95">
                  <c:v>92.979797979797993</c:v>
                </c:pt>
                <c:pt idx="96">
                  <c:v>93.484848484848499</c:v>
                </c:pt>
                <c:pt idx="97">
                  <c:v>93.989898989899004</c:v>
                </c:pt>
                <c:pt idx="98">
                  <c:v>94.494949494949509</c:v>
                </c:pt>
                <c:pt idx="99">
                  <c:v>95.000000000000014</c:v>
                </c:pt>
              </c:numCache>
            </c:numRef>
          </c:xVal>
          <c:yVal>
            <c:numRef>
              <c:f>'Risk Curves'!$D$11:$D$110</c:f>
              <c:numCache>
                <c:formatCode>General</c:formatCode>
                <c:ptCount val="100"/>
                <c:pt idx="0">
                  <c:v>3.7467805606700932</c:v>
                </c:pt>
                <c:pt idx="1">
                  <c:v>3.7712239835742234</c:v>
                </c:pt>
                <c:pt idx="2">
                  <c:v>3.7950543361112588</c:v>
                </c:pt>
                <c:pt idx="3">
                  <c:v>3.8182633433293645</c:v>
                </c:pt>
                <c:pt idx="4">
                  <c:v>3.840842666720218</c:v>
                </c:pt>
                <c:pt idx="5">
                  <c:v>3.8627839024624189</c:v>
                </c:pt>
                <c:pt idx="6">
                  <c:v>3.8840785796064536</c:v>
                </c:pt>
                <c:pt idx="7">
                  <c:v>3.9047181581979453</c:v>
                </c:pt>
                <c:pt idx="8">
                  <c:v>3.9246940273365007</c:v>
                </c:pt>
                <c:pt idx="9">
                  <c:v>3.9439975031673735</c:v>
                </c:pt>
                <c:pt idx="10">
                  <c:v>3.9626198268026158</c:v>
                </c:pt>
                <c:pt idx="11">
                  <c:v>3.980552162168455</c:v>
                </c:pt>
                <c:pt idx="12">
                  <c:v>3.9977855937753715</c:v>
                </c:pt>
                <c:pt idx="13">
                  <c:v>4.0143111244072047</c:v>
                </c:pt>
                <c:pt idx="14">
                  <c:v>4.0301196727253021</c:v>
                </c:pt>
                <c:pt idx="15">
                  <c:v>4.0452020707838097</c:v>
                </c:pt>
                <c:pt idx="16">
                  <c:v>4.0595490614511567</c:v>
                </c:pt>
                <c:pt idx="17">
                  <c:v>4.0731512957335623</c:v>
                </c:pt>
                <c:pt idx="18">
                  <c:v>4.0859993299955768</c:v>
                </c:pt>
                <c:pt idx="19">
                  <c:v>4.098083623072041</c:v>
                </c:pt>
                <c:pt idx="20">
                  <c:v>4.1093945332660811</c:v>
                </c:pt>
                <c:pt idx="21">
                  <c:v>4.1199223152275426</c:v>
                </c:pt>
                <c:pt idx="22">
                  <c:v>4.1296571167047045</c:v>
                </c:pt>
                <c:pt idx="23">
                  <c:v>4.1385889751635041</c:v>
                </c:pt>
                <c:pt idx="24">
                  <c:v>4.1467078142663709</c:v>
                </c:pt>
                <c:pt idx="25">
                  <c:v>4.1540034402033967</c:v>
                </c:pt>
                <c:pt idx="26">
                  <c:v>4.1604655378675526</c:v>
                </c:pt>
                <c:pt idx="27">
                  <c:v>4.1660836668653003</c:v>
                </c:pt>
                <c:pt idx="28">
                  <c:v>4.1708472573532829</c:v>
                </c:pt>
                <c:pt idx="29">
                  <c:v>4.1747456056911325</c:v>
                </c:pt>
                <c:pt idx="30">
                  <c:v>4.1777678698996956</c:v>
                </c:pt>
                <c:pt idx="31">
                  <c:v>4.1799030649132982</c:v>
                </c:pt>
                <c:pt idx="32">
                  <c:v>4.1811400576139137</c:v>
                </c:pt>
                <c:pt idx="33">
                  <c:v>4.1814675616339834</c:v>
                </c:pt>
                <c:pt idx="34">
                  <c:v>4.1808741319137361</c:v>
                </c:pt>
                <c:pt idx="35">
                  <c:v>4.1793481589980477</c:v>
                </c:pt>
                <c:pt idx="36">
                  <c:v>4.1768778630562995</c:v>
                </c:pt>
                <c:pt idx="37">
                  <c:v>4.1734512876079322</c:v>
                </c:pt>
                <c:pt idx="38">
                  <c:v>4.1690562929343864</c:v>
                </c:pt>
                <c:pt idx="39">
                  <c:v>4.163680549157295</c:v>
                </c:pt>
                <c:pt idx="40">
                  <c:v>4.157311528960733</c:v>
                </c:pt>
                <c:pt idx="41">
                  <c:v>4.1499364999334656</c:v>
                </c:pt>
                <c:pt idx="42">
                  <c:v>4.1415425165056474</c:v>
                </c:pt>
                <c:pt idx="43">
                  <c:v>4.1321164114514914</c:v>
                </c:pt>
                <c:pt idx="44">
                  <c:v>4.1216447869277975</c:v>
                </c:pt>
                <c:pt idx="45">
                  <c:v>4.1101140050150757</c:v>
                </c:pt>
                <c:pt idx="46">
                  <c:v>4.0975101777252778</c:v>
                </c:pt>
                <c:pt idx="47">
                  <c:v>4.0838191564368129</c:v>
                </c:pt>
                <c:pt idx="48">
                  <c:v>4.0690265207142309</c:v>
                </c:pt>
                <c:pt idx="49">
                  <c:v>4.0531175664655752</c:v>
                </c:pt>
                <c:pt idx="50">
                  <c:v>4.0360772933864091</c:v>
                </c:pt>
                <c:pt idx="51">
                  <c:v>4.0178903916343378</c:v>
                </c:pt>
                <c:pt idx="52">
                  <c:v>3.998541227672578</c:v>
                </c:pt>
                <c:pt idx="53">
                  <c:v>3.9780138292148242</c:v>
                </c:pt>
                <c:pt idx="54">
                  <c:v>3.9562918691972064</c:v>
                </c:pt>
                <c:pt idx="55">
                  <c:v>3.933358648695187</c:v>
                </c:pt>
                <c:pt idx="56">
                  <c:v>3.9091970786945263</c:v>
                </c:pt>
                <c:pt idx="57">
                  <c:v>3.8837896606163129</c:v>
                </c:pt>
                <c:pt idx="58">
                  <c:v>3.8571184654846546</c:v>
                </c:pt>
                <c:pt idx="59">
                  <c:v>3.8291651116138108</c:v>
                </c:pt>
                <c:pt idx="60">
                  <c:v>3.7999107406766401</c:v>
                </c:pt>
                <c:pt idx="61">
                  <c:v>3.7693359920018654</c:v>
                </c:pt>
                <c:pt idx="62">
                  <c:v>3.7374209749280101</c:v>
                </c:pt>
                <c:pt idx="63">
                  <c:v>3.7041452390226217</c:v>
                </c:pt>
                <c:pt idx="64">
                  <c:v>3.6694877419506806</c:v>
                </c:pt>
                <c:pt idx="65">
                  <c:v>3.6334268147499293</c:v>
                </c:pt>
                <c:pt idx="66">
                  <c:v>3.5959401242389415</c:v>
                </c:pt>
                <c:pt idx="67">
                  <c:v>3.5570046322483009</c:v>
                </c:pt>
                <c:pt idx="68">
                  <c:v>3.5165965513230231</c:v>
                </c:pt>
                <c:pt idx="69">
                  <c:v>3.47469129649626</c:v>
                </c:pt>
                <c:pt idx="70">
                  <c:v>3.4312634326775253</c:v>
                </c:pt>
                <c:pt idx="71">
                  <c:v>3.3862866171323476</c:v>
                </c:pt>
                <c:pt idx="72">
                  <c:v>3.3397335364524383</c:v>
                </c:pt>
                <c:pt idx="73">
                  <c:v>3.2915758373236406</c:v>
                </c:pt>
                <c:pt idx="74">
                  <c:v>3.2417840502895841</c:v>
                </c:pt>
                <c:pt idx="75">
                  <c:v>3.1903275055796767</c:v>
                </c:pt>
                <c:pt idx="76">
                  <c:v>3.1371742399145446</c:v>
                </c:pt>
                <c:pt idx="77">
                  <c:v>3.0822908930154824</c:v>
                </c:pt>
                <c:pt idx="78">
                  <c:v>3.0256425923191834</c:v>
                </c:pt>
                <c:pt idx="79">
                  <c:v>2.9671928241246688</c:v>
                </c:pt>
                <c:pt idx="80">
                  <c:v>2.9069032890645814</c:v>
                </c:pt>
                <c:pt idx="81">
                  <c:v>2.8447337393806977</c:v>
                </c:pt>
                <c:pt idx="82">
                  <c:v>2.7806417949727589</c:v>
                </c:pt>
                <c:pt idx="83">
                  <c:v>2.7145827345535833</c:v>
                </c:pt>
                <c:pt idx="84">
                  <c:v>2.6465092574420717</c:v>
                </c:pt>
                <c:pt idx="85">
                  <c:v>2.5763712105119381</c:v>
                </c:pt>
                <c:pt idx="86">
                  <c:v>2.5041152735162981</c:v>
                </c:pt>
                <c:pt idx="87">
                  <c:v>2.4296845943344731</c:v>
                </c:pt>
                <c:pt idx="88">
                  <c:v>2.3530183635034203</c:v>
                </c:pt>
                <c:pt idx="89">
                  <c:v>2.274051314517163</c:v>
                </c:pt>
                <c:pt idx="90">
                  <c:v>2.1927131325344282</c:v>
                </c:pt>
                <c:pt idx="91">
                  <c:v>2.1089277489366438</c:v>
                </c:pt>
                <c:pt idx="92">
                  <c:v>2.0226124920452366</c:v>
                </c:pt>
                <c:pt idx="93">
                  <c:v>1.9336770543610333</c:v>
                </c:pt>
                <c:pt idx="94">
                  <c:v>1.8420222225712601</c:v>
                </c:pt>
                <c:pt idx="95">
                  <c:v>1.7475382961342509</c:v>
                </c:pt>
                <c:pt idx="96">
                  <c:v>1.650103090008842</c:v>
                </c:pt>
                <c:pt idx="97">
                  <c:v>1.5495793712053632</c:v>
                </c:pt>
                <c:pt idx="98">
                  <c:v>1.4458115071947517</c:v>
                </c:pt>
                <c:pt idx="99">
                  <c:v>1.3386209886551945</c:v>
                </c:pt>
              </c:numCache>
            </c:numRef>
          </c:yVal>
          <c:smooth val="1"/>
          <c:extLst>
            <c:ext xmlns:c16="http://schemas.microsoft.com/office/drawing/2014/chart" uri="{C3380CC4-5D6E-409C-BE32-E72D297353CC}">
              <c16:uniqueId val="{00000001-6151-4C82-9C60-F486CFF1CEBA}"/>
            </c:ext>
          </c:extLst>
        </c:ser>
        <c:ser>
          <c:idx val="2"/>
          <c:order val="2"/>
          <c:tx>
            <c:strRef>
              <c:f>'Risk Curves'!$E$5</c:f>
              <c:strCache>
                <c:ptCount val="1"/>
                <c:pt idx="0">
                  <c:v>3</c:v>
                </c:pt>
              </c:strCache>
            </c:strRef>
          </c:tx>
          <c:spPr>
            <a:ln w="19050" cap="rnd">
              <a:solidFill>
                <a:schemeClr val="accent3"/>
              </a:solidFill>
              <a:round/>
            </a:ln>
            <a:effectLst/>
          </c:spPr>
          <c:marker>
            <c:symbol val="none"/>
          </c:marker>
          <c:xVal>
            <c:numRef>
              <c:f>'Risk Curves'!$B$11:$B$110</c:f>
              <c:numCache>
                <c:formatCode>General</c:formatCode>
                <c:ptCount val="100"/>
                <c:pt idx="0">
                  <c:v>45</c:v>
                </c:pt>
                <c:pt idx="1">
                  <c:v>45.505050505050505</c:v>
                </c:pt>
                <c:pt idx="2">
                  <c:v>46.01010101010101</c:v>
                </c:pt>
                <c:pt idx="3">
                  <c:v>46.515151515151516</c:v>
                </c:pt>
                <c:pt idx="4">
                  <c:v>47.020202020202021</c:v>
                </c:pt>
                <c:pt idx="5">
                  <c:v>47.525252525252526</c:v>
                </c:pt>
                <c:pt idx="6">
                  <c:v>48.030303030303031</c:v>
                </c:pt>
                <c:pt idx="7">
                  <c:v>48.535353535353536</c:v>
                </c:pt>
                <c:pt idx="8">
                  <c:v>49.040404040404042</c:v>
                </c:pt>
                <c:pt idx="9">
                  <c:v>49.545454545454547</c:v>
                </c:pt>
                <c:pt idx="10">
                  <c:v>50.050505050505052</c:v>
                </c:pt>
                <c:pt idx="11">
                  <c:v>50.555555555555557</c:v>
                </c:pt>
                <c:pt idx="12">
                  <c:v>51.060606060606062</c:v>
                </c:pt>
                <c:pt idx="13">
                  <c:v>51.565656565656568</c:v>
                </c:pt>
                <c:pt idx="14">
                  <c:v>52.070707070707073</c:v>
                </c:pt>
                <c:pt idx="15">
                  <c:v>52.575757575757578</c:v>
                </c:pt>
                <c:pt idx="16">
                  <c:v>53.080808080808083</c:v>
                </c:pt>
                <c:pt idx="17">
                  <c:v>53.585858585858588</c:v>
                </c:pt>
                <c:pt idx="18">
                  <c:v>54.090909090909093</c:v>
                </c:pt>
                <c:pt idx="19">
                  <c:v>54.595959595959599</c:v>
                </c:pt>
                <c:pt idx="20">
                  <c:v>55.101010101010104</c:v>
                </c:pt>
                <c:pt idx="21">
                  <c:v>55.606060606060609</c:v>
                </c:pt>
                <c:pt idx="22">
                  <c:v>56.111111111111114</c:v>
                </c:pt>
                <c:pt idx="23">
                  <c:v>56.616161616161619</c:v>
                </c:pt>
                <c:pt idx="24">
                  <c:v>57.121212121212125</c:v>
                </c:pt>
                <c:pt idx="25">
                  <c:v>57.62626262626263</c:v>
                </c:pt>
                <c:pt idx="26">
                  <c:v>58.131313131313135</c:v>
                </c:pt>
                <c:pt idx="27">
                  <c:v>58.63636363636364</c:v>
                </c:pt>
                <c:pt idx="28">
                  <c:v>59.141414141414145</c:v>
                </c:pt>
                <c:pt idx="29">
                  <c:v>59.646464646464651</c:v>
                </c:pt>
                <c:pt idx="30">
                  <c:v>60.151515151515156</c:v>
                </c:pt>
                <c:pt idx="31">
                  <c:v>60.656565656565661</c:v>
                </c:pt>
                <c:pt idx="32">
                  <c:v>61.161616161616166</c:v>
                </c:pt>
                <c:pt idx="33">
                  <c:v>61.666666666666671</c:v>
                </c:pt>
                <c:pt idx="34">
                  <c:v>62.171717171717177</c:v>
                </c:pt>
                <c:pt idx="35">
                  <c:v>62.676767676767682</c:v>
                </c:pt>
                <c:pt idx="36">
                  <c:v>63.181818181818187</c:v>
                </c:pt>
                <c:pt idx="37">
                  <c:v>63.686868686868692</c:v>
                </c:pt>
                <c:pt idx="38">
                  <c:v>64.191919191919197</c:v>
                </c:pt>
                <c:pt idx="39">
                  <c:v>64.696969696969703</c:v>
                </c:pt>
                <c:pt idx="40">
                  <c:v>65.202020202020208</c:v>
                </c:pt>
                <c:pt idx="41">
                  <c:v>65.707070707070713</c:v>
                </c:pt>
                <c:pt idx="42">
                  <c:v>66.212121212121218</c:v>
                </c:pt>
                <c:pt idx="43">
                  <c:v>66.717171717171723</c:v>
                </c:pt>
                <c:pt idx="44">
                  <c:v>67.222222222222229</c:v>
                </c:pt>
                <c:pt idx="45">
                  <c:v>67.727272727272734</c:v>
                </c:pt>
                <c:pt idx="46">
                  <c:v>68.232323232323239</c:v>
                </c:pt>
                <c:pt idx="47">
                  <c:v>68.737373737373744</c:v>
                </c:pt>
                <c:pt idx="48">
                  <c:v>69.242424242424249</c:v>
                </c:pt>
                <c:pt idx="49">
                  <c:v>69.747474747474755</c:v>
                </c:pt>
                <c:pt idx="50">
                  <c:v>70.25252525252526</c:v>
                </c:pt>
                <c:pt idx="51">
                  <c:v>70.757575757575765</c:v>
                </c:pt>
                <c:pt idx="52">
                  <c:v>71.26262626262627</c:v>
                </c:pt>
                <c:pt idx="53">
                  <c:v>71.767676767676775</c:v>
                </c:pt>
                <c:pt idx="54">
                  <c:v>72.27272727272728</c:v>
                </c:pt>
                <c:pt idx="55">
                  <c:v>72.777777777777786</c:v>
                </c:pt>
                <c:pt idx="56">
                  <c:v>73.282828282828291</c:v>
                </c:pt>
                <c:pt idx="57">
                  <c:v>73.787878787878796</c:v>
                </c:pt>
                <c:pt idx="58">
                  <c:v>74.292929292929301</c:v>
                </c:pt>
                <c:pt idx="59">
                  <c:v>74.797979797979806</c:v>
                </c:pt>
                <c:pt idx="60">
                  <c:v>75.303030303030312</c:v>
                </c:pt>
                <c:pt idx="61">
                  <c:v>75.808080808080817</c:v>
                </c:pt>
                <c:pt idx="62">
                  <c:v>76.313131313131322</c:v>
                </c:pt>
                <c:pt idx="63">
                  <c:v>76.818181818181827</c:v>
                </c:pt>
                <c:pt idx="64">
                  <c:v>77.323232323232332</c:v>
                </c:pt>
                <c:pt idx="65">
                  <c:v>77.828282828282838</c:v>
                </c:pt>
                <c:pt idx="66">
                  <c:v>78.333333333333343</c:v>
                </c:pt>
                <c:pt idx="67">
                  <c:v>78.838383838383848</c:v>
                </c:pt>
                <c:pt idx="68">
                  <c:v>79.343434343434353</c:v>
                </c:pt>
                <c:pt idx="69">
                  <c:v>79.848484848484858</c:v>
                </c:pt>
                <c:pt idx="70">
                  <c:v>80.353535353535364</c:v>
                </c:pt>
                <c:pt idx="71">
                  <c:v>80.858585858585869</c:v>
                </c:pt>
                <c:pt idx="72">
                  <c:v>81.363636363636374</c:v>
                </c:pt>
                <c:pt idx="73">
                  <c:v>81.868686868686879</c:v>
                </c:pt>
                <c:pt idx="74">
                  <c:v>82.373737373737384</c:v>
                </c:pt>
                <c:pt idx="75">
                  <c:v>82.87878787878789</c:v>
                </c:pt>
                <c:pt idx="76">
                  <c:v>83.383838383838395</c:v>
                </c:pt>
                <c:pt idx="77">
                  <c:v>83.8888888888889</c:v>
                </c:pt>
                <c:pt idx="78">
                  <c:v>84.393939393939405</c:v>
                </c:pt>
                <c:pt idx="79">
                  <c:v>84.89898989898991</c:v>
                </c:pt>
                <c:pt idx="80">
                  <c:v>85.404040404040416</c:v>
                </c:pt>
                <c:pt idx="81">
                  <c:v>85.909090909090921</c:v>
                </c:pt>
                <c:pt idx="82">
                  <c:v>86.414141414141426</c:v>
                </c:pt>
                <c:pt idx="83">
                  <c:v>86.919191919191931</c:v>
                </c:pt>
                <c:pt idx="84">
                  <c:v>87.424242424242436</c:v>
                </c:pt>
                <c:pt idx="85">
                  <c:v>87.929292929292941</c:v>
                </c:pt>
                <c:pt idx="86">
                  <c:v>88.434343434343447</c:v>
                </c:pt>
                <c:pt idx="87">
                  <c:v>88.939393939393952</c:v>
                </c:pt>
                <c:pt idx="88">
                  <c:v>89.444444444444457</c:v>
                </c:pt>
                <c:pt idx="89">
                  <c:v>89.949494949494962</c:v>
                </c:pt>
                <c:pt idx="90">
                  <c:v>90.454545454545467</c:v>
                </c:pt>
                <c:pt idx="91">
                  <c:v>90.959595959595973</c:v>
                </c:pt>
                <c:pt idx="92">
                  <c:v>91.464646464646478</c:v>
                </c:pt>
                <c:pt idx="93">
                  <c:v>91.969696969696983</c:v>
                </c:pt>
                <c:pt idx="94">
                  <c:v>92.474747474747488</c:v>
                </c:pt>
                <c:pt idx="95">
                  <c:v>92.979797979797993</c:v>
                </c:pt>
                <c:pt idx="96">
                  <c:v>93.484848484848499</c:v>
                </c:pt>
                <c:pt idx="97">
                  <c:v>93.989898989899004</c:v>
                </c:pt>
                <c:pt idx="98">
                  <c:v>94.494949494949509</c:v>
                </c:pt>
                <c:pt idx="99">
                  <c:v>95.000000000000014</c:v>
                </c:pt>
              </c:numCache>
            </c:numRef>
          </c:xVal>
          <c:yVal>
            <c:numRef>
              <c:f>'Risk Curves'!$E$11:$E$110</c:f>
              <c:numCache>
                <c:formatCode>General</c:formatCode>
                <c:ptCount val="100"/>
                <c:pt idx="0">
                  <c:v>2.5532333128011842</c:v>
                </c:pt>
                <c:pt idx="1">
                  <c:v>2.5712637878222866</c:v>
                </c:pt>
                <c:pt idx="2">
                  <c:v>2.5889152724618003</c:v>
                </c:pt>
                <c:pt idx="3">
                  <c:v>2.6061821058207535</c:v>
                </c:pt>
                <c:pt idx="4">
                  <c:v>2.6230585639420045</c:v>
                </c:pt>
                <c:pt idx="5">
                  <c:v>2.639538858051671</c:v>
                </c:pt>
                <c:pt idx="6">
                  <c:v>2.6556171327402458</c:v>
                </c:pt>
                <c:pt idx="7">
                  <c:v>2.6712874640815452</c:v>
                </c:pt>
                <c:pt idx="8">
                  <c:v>2.6865438576860079</c:v>
                </c:pt>
                <c:pt idx="9">
                  <c:v>2.701380246685364</c:v>
                </c:pt>
                <c:pt idx="10">
                  <c:v>2.715790489645725</c:v>
                </c:pt>
                <c:pt idx="11">
                  <c:v>2.7297683684052498</c:v>
                </c:pt>
                <c:pt idx="12">
                  <c:v>2.7433075858331324</c:v>
                </c:pt>
                <c:pt idx="13">
                  <c:v>2.7564017635056559</c:v>
                </c:pt>
                <c:pt idx="14">
                  <c:v>2.7690444392959312</c:v>
                </c:pt>
                <c:pt idx="15">
                  <c:v>2.7812290648720928</c:v>
                </c:pt>
                <c:pt idx="16">
                  <c:v>2.792949003100337</c:v>
                </c:pt>
                <c:pt idx="17">
                  <c:v>2.8041975253471407</c:v>
                </c:pt>
                <c:pt idx="18">
                  <c:v>2.8149678086760055</c:v>
                </c:pt>
                <c:pt idx="19">
                  <c:v>2.8252529329332363</c:v>
                </c:pt>
                <c:pt idx="20">
                  <c:v>2.8350458777167242</c:v>
                </c:pt>
                <c:pt idx="21">
                  <c:v>2.8443395192216112</c:v>
                </c:pt>
                <c:pt idx="22">
                  <c:v>2.8531266269563926</c:v>
                </c:pt>
                <c:pt idx="23">
                  <c:v>2.8613998603224333</c:v>
                </c:pt>
                <c:pt idx="24">
                  <c:v>2.8691517650491716</c:v>
                </c:pt>
                <c:pt idx="25">
                  <c:v>2.8763747694773412</c:v>
                </c:pt>
                <c:pt idx="26">
                  <c:v>2.883061180681473</c:v>
                </c:pt>
                <c:pt idx="27">
                  <c:v>2.8892031804228169</c:v>
                </c:pt>
                <c:pt idx="28">
                  <c:v>2.8947928209226204</c:v>
                </c:pt>
                <c:pt idx="29">
                  <c:v>2.8998220204456917</c:v>
                </c:pt>
                <c:pt idx="30">
                  <c:v>2.9042825586828691</c:v>
                </c:pt>
                <c:pt idx="31">
                  <c:v>2.9081660719203484</c:v>
                </c:pt>
                <c:pt idx="32">
                  <c:v>2.911464047983614</c:v>
                </c:pt>
                <c:pt idx="33">
                  <c:v>2.9141678209411825</c:v>
                </c:pt>
                <c:pt idx="34">
                  <c:v>2.916268565554442</c:v>
                </c:pt>
                <c:pt idx="35">
                  <c:v>2.9177572914567351</c:v>
                </c:pt>
                <c:pt idx="36">
                  <c:v>2.9186248370451917</c:v>
                </c:pt>
                <c:pt idx="37">
                  <c:v>2.9188618630662964</c:v>
                </c:pt>
                <c:pt idx="38">
                  <c:v>2.9184588458756542</c:v>
                </c:pt>
                <c:pt idx="39">
                  <c:v>2.9174060703499816</c:v>
                </c:pt>
                <c:pt idx="40">
                  <c:v>2.9156936224282006</c:v>
                </c:pt>
                <c:pt idx="41">
                  <c:v>2.9133113812563947</c:v>
                </c:pt>
                <c:pt idx="42">
                  <c:v>2.9102490109092605</c:v>
                </c:pt>
                <c:pt idx="43">
                  <c:v>2.9064959516580338</c:v>
                </c:pt>
                <c:pt idx="44">
                  <c:v>2.9020414107531423</c:v>
                </c:pt>
                <c:pt idx="45">
                  <c:v>2.8968743526860132</c:v>
                </c:pt>
                <c:pt idx="46">
                  <c:v>2.8909834888920241</c:v>
                </c:pt>
                <c:pt idx="47">
                  <c:v>2.8843572668528661</c:v>
                </c:pt>
                <c:pt idx="48">
                  <c:v>2.8769838585527117</c:v>
                </c:pt>
                <c:pt idx="49">
                  <c:v>2.8688511482386216</c:v>
                </c:pt>
                <c:pt idx="50">
                  <c:v>2.8599467194301842</c:v>
                </c:pt>
                <c:pt idx="51">
                  <c:v>2.8502578411192303</c:v>
                </c:pt>
                <c:pt idx="52">
                  <c:v>2.8397714530932703</c:v>
                </c:pt>
                <c:pt idx="53">
                  <c:v>2.828474150311</c:v>
                </c:pt>
                <c:pt idx="54">
                  <c:v>2.8163521662496556</c:v>
                </c:pt>
                <c:pt idx="55">
                  <c:v>2.8033913551369913</c:v>
                </c:pt>
                <c:pt idx="56">
                  <c:v>2.7895771729697927</c:v>
                </c:pt>
                <c:pt idx="57">
                  <c:v>2.7748946572123208</c:v>
                </c:pt>
                <c:pt idx="58">
                  <c:v>2.7593284050542843</c:v>
                </c:pt>
                <c:pt idx="59">
                  <c:v>2.7428625500960147</c:v>
                </c:pt>
                <c:pt idx="60">
                  <c:v>2.7254807373125631</c:v>
                </c:pt>
                <c:pt idx="61">
                  <c:v>2.7071660961315414</c:v>
                </c:pt>
                <c:pt idx="62">
                  <c:v>2.6879012114396028</c:v>
                </c:pt>
                <c:pt idx="63">
                  <c:v>2.6676680923101963</c:v>
                </c:pt>
                <c:pt idx="64">
                  <c:v>2.6464481382193177</c:v>
                </c:pt>
                <c:pt idx="65">
                  <c:v>2.6242221024863346</c:v>
                </c:pt>
                <c:pt idx="66">
                  <c:v>2.6009700526429951</c:v>
                </c:pt>
                <c:pt idx="67">
                  <c:v>2.5766713273939592</c:v>
                </c:pt>
                <c:pt idx="68">
                  <c:v>2.5513044897867321</c:v>
                </c:pt>
                <c:pt idx="69">
                  <c:v>2.5248472761551675</c:v>
                </c:pt>
                <c:pt idx="70">
                  <c:v>2.4972765403388051</c:v>
                </c:pt>
                <c:pt idx="71">
                  <c:v>2.4685681926070124</c:v>
                </c:pt>
                <c:pt idx="72">
                  <c:v>2.4386971326310016</c:v>
                </c:pt>
                <c:pt idx="73">
                  <c:v>2.4076371757455082</c:v>
                </c:pt>
                <c:pt idx="74">
                  <c:v>2.3753609716207906</c:v>
                </c:pt>
                <c:pt idx="75">
                  <c:v>2.3418399143223549</c:v>
                </c:pt>
                <c:pt idx="76">
                  <c:v>2.3070440425636134</c:v>
                </c:pt>
                <c:pt idx="77">
                  <c:v>2.2709419287489068</c:v>
                </c:pt>
                <c:pt idx="78">
                  <c:v>2.2335005551541833</c:v>
                </c:pt>
                <c:pt idx="79">
                  <c:v>2.1946851752862679</c:v>
                </c:pt>
                <c:pt idx="80">
                  <c:v>2.1544591580886592</c:v>
                </c:pt>
                <c:pt idx="81">
                  <c:v>2.1127838122002323</c:v>
                </c:pt>
                <c:pt idx="82">
                  <c:v>2.0696181869019643</c:v>
                </c:pt>
                <c:pt idx="83">
                  <c:v>2.0249188456721563</c:v>
                </c:pt>
                <c:pt idx="84">
                  <c:v>1.9786396073713881</c:v>
                </c:pt>
                <c:pt idx="85">
                  <c:v>1.9307312489361197</c:v>
                </c:pt>
                <c:pt idx="86">
                  <c:v>1.8811411619969174</c:v>
                </c:pt>
                <c:pt idx="87">
                  <c:v>1.8298129539454173</c:v>
                </c:pt>
                <c:pt idx="88">
                  <c:v>1.7766859815018576</c:v>
                </c:pt>
                <c:pt idx="89">
                  <c:v>1.7216948015681632</c:v>
                </c:pt>
                <c:pt idx="90">
                  <c:v>1.6647685197821338</c:v>
                </c:pt>
                <c:pt idx="91">
                  <c:v>1.6058300112652093</c:v>
                </c:pt>
                <c:pt idx="92">
                  <c:v>1.5447949799097582</c:v>
                </c:pt>
                <c:pt idx="93">
                  <c:v>1.4815708111650698</c:v>
                </c:pt>
                <c:pt idx="94">
                  <c:v>1.4160551570800386</c:v>
                </c:pt>
                <c:pt idx="95">
                  <c:v>1.3481341688465209</c:v>
                </c:pt>
                <c:pt idx="96">
                  <c:v>1.2776802571938319</c:v>
                </c:pt>
                <c:pt idx="97">
                  <c:v>1.2045492078855933</c:v>
                </c:pt>
                <c:pt idx="98">
                  <c:v>1.1285763964242836</c:v>
                </c:pt>
                <c:pt idx="99">
                  <c:v>1.0495717115190657</c:v>
                </c:pt>
              </c:numCache>
            </c:numRef>
          </c:yVal>
          <c:smooth val="1"/>
          <c:extLst>
            <c:ext xmlns:c16="http://schemas.microsoft.com/office/drawing/2014/chart" uri="{C3380CC4-5D6E-409C-BE32-E72D297353CC}">
              <c16:uniqueId val="{00000002-6151-4C82-9C60-F486CFF1CEBA}"/>
            </c:ext>
          </c:extLst>
        </c:ser>
        <c:ser>
          <c:idx val="3"/>
          <c:order val="3"/>
          <c:tx>
            <c:strRef>
              <c:f>'Risk Curves'!$F$5</c:f>
              <c:strCache>
                <c:ptCount val="1"/>
                <c:pt idx="0">
                  <c:v>4</c:v>
                </c:pt>
              </c:strCache>
            </c:strRef>
          </c:tx>
          <c:spPr>
            <a:ln w="19050" cap="rnd">
              <a:solidFill>
                <a:schemeClr val="accent4"/>
              </a:solidFill>
              <a:round/>
            </a:ln>
            <a:effectLst/>
          </c:spPr>
          <c:marker>
            <c:symbol val="none"/>
          </c:marker>
          <c:xVal>
            <c:numRef>
              <c:f>'Risk Curves'!$B$11:$B$110</c:f>
              <c:numCache>
                <c:formatCode>General</c:formatCode>
                <c:ptCount val="100"/>
                <c:pt idx="0">
                  <c:v>45</c:v>
                </c:pt>
                <c:pt idx="1">
                  <c:v>45.505050505050505</c:v>
                </c:pt>
                <c:pt idx="2">
                  <c:v>46.01010101010101</c:v>
                </c:pt>
                <c:pt idx="3">
                  <c:v>46.515151515151516</c:v>
                </c:pt>
                <c:pt idx="4">
                  <c:v>47.020202020202021</c:v>
                </c:pt>
                <c:pt idx="5">
                  <c:v>47.525252525252526</c:v>
                </c:pt>
                <c:pt idx="6">
                  <c:v>48.030303030303031</c:v>
                </c:pt>
                <c:pt idx="7">
                  <c:v>48.535353535353536</c:v>
                </c:pt>
                <c:pt idx="8">
                  <c:v>49.040404040404042</c:v>
                </c:pt>
                <c:pt idx="9">
                  <c:v>49.545454545454547</c:v>
                </c:pt>
                <c:pt idx="10">
                  <c:v>50.050505050505052</c:v>
                </c:pt>
                <c:pt idx="11">
                  <c:v>50.555555555555557</c:v>
                </c:pt>
                <c:pt idx="12">
                  <c:v>51.060606060606062</c:v>
                </c:pt>
                <c:pt idx="13">
                  <c:v>51.565656565656568</c:v>
                </c:pt>
                <c:pt idx="14">
                  <c:v>52.070707070707073</c:v>
                </c:pt>
                <c:pt idx="15">
                  <c:v>52.575757575757578</c:v>
                </c:pt>
                <c:pt idx="16">
                  <c:v>53.080808080808083</c:v>
                </c:pt>
                <c:pt idx="17">
                  <c:v>53.585858585858588</c:v>
                </c:pt>
                <c:pt idx="18">
                  <c:v>54.090909090909093</c:v>
                </c:pt>
                <c:pt idx="19">
                  <c:v>54.595959595959599</c:v>
                </c:pt>
                <c:pt idx="20">
                  <c:v>55.101010101010104</c:v>
                </c:pt>
                <c:pt idx="21">
                  <c:v>55.606060606060609</c:v>
                </c:pt>
                <c:pt idx="22">
                  <c:v>56.111111111111114</c:v>
                </c:pt>
                <c:pt idx="23">
                  <c:v>56.616161616161619</c:v>
                </c:pt>
                <c:pt idx="24">
                  <c:v>57.121212121212125</c:v>
                </c:pt>
                <c:pt idx="25">
                  <c:v>57.62626262626263</c:v>
                </c:pt>
                <c:pt idx="26">
                  <c:v>58.131313131313135</c:v>
                </c:pt>
                <c:pt idx="27">
                  <c:v>58.63636363636364</c:v>
                </c:pt>
                <c:pt idx="28">
                  <c:v>59.141414141414145</c:v>
                </c:pt>
                <c:pt idx="29">
                  <c:v>59.646464646464651</c:v>
                </c:pt>
                <c:pt idx="30">
                  <c:v>60.151515151515156</c:v>
                </c:pt>
                <c:pt idx="31">
                  <c:v>60.656565656565661</c:v>
                </c:pt>
                <c:pt idx="32">
                  <c:v>61.161616161616166</c:v>
                </c:pt>
                <c:pt idx="33">
                  <c:v>61.666666666666671</c:v>
                </c:pt>
                <c:pt idx="34">
                  <c:v>62.171717171717177</c:v>
                </c:pt>
                <c:pt idx="35">
                  <c:v>62.676767676767682</c:v>
                </c:pt>
                <c:pt idx="36">
                  <c:v>63.181818181818187</c:v>
                </c:pt>
                <c:pt idx="37">
                  <c:v>63.686868686868692</c:v>
                </c:pt>
                <c:pt idx="38">
                  <c:v>64.191919191919197</c:v>
                </c:pt>
                <c:pt idx="39">
                  <c:v>64.696969696969703</c:v>
                </c:pt>
                <c:pt idx="40">
                  <c:v>65.202020202020208</c:v>
                </c:pt>
                <c:pt idx="41">
                  <c:v>65.707070707070713</c:v>
                </c:pt>
                <c:pt idx="42">
                  <c:v>66.212121212121218</c:v>
                </c:pt>
                <c:pt idx="43">
                  <c:v>66.717171717171723</c:v>
                </c:pt>
                <c:pt idx="44">
                  <c:v>67.222222222222229</c:v>
                </c:pt>
                <c:pt idx="45">
                  <c:v>67.727272727272734</c:v>
                </c:pt>
                <c:pt idx="46">
                  <c:v>68.232323232323239</c:v>
                </c:pt>
                <c:pt idx="47">
                  <c:v>68.737373737373744</c:v>
                </c:pt>
                <c:pt idx="48">
                  <c:v>69.242424242424249</c:v>
                </c:pt>
                <c:pt idx="49">
                  <c:v>69.747474747474755</c:v>
                </c:pt>
                <c:pt idx="50">
                  <c:v>70.25252525252526</c:v>
                </c:pt>
                <c:pt idx="51">
                  <c:v>70.757575757575765</c:v>
                </c:pt>
                <c:pt idx="52">
                  <c:v>71.26262626262627</c:v>
                </c:pt>
                <c:pt idx="53">
                  <c:v>71.767676767676775</c:v>
                </c:pt>
                <c:pt idx="54">
                  <c:v>72.27272727272728</c:v>
                </c:pt>
                <c:pt idx="55">
                  <c:v>72.777777777777786</c:v>
                </c:pt>
                <c:pt idx="56">
                  <c:v>73.282828282828291</c:v>
                </c:pt>
                <c:pt idx="57">
                  <c:v>73.787878787878796</c:v>
                </c:pt>
                <c:pt idx="58">
                  <c:v>74.292929292929301</c:v>
                </c:pt>
                <c:pt idx="59">
                  <c:v>74.797979797979806</c:v>
                </c:pt>
                <c:pt idx="60">
                  <c:v>75.303030303030312</c:v>
                </c:pt>
                <c:pt idx="61">
                  <c:v>75.808080808080817</c:v>
                </c:pt>
                <c:pt idx="62">
                  <c:v>76.313131313131322</c:v>
                </c:pt>
                <c:pt idx="63">
                  <c:v>76.818181818181827</c:v>
                </c:pt>
                <c:pt idx="64">
                  <c:v>77.323232323232332</c:v>
                </c:pt>
                <c:pt idx="65">
                  <c:v>77.828282828282838</c:v>
                </c:pt>
                <c:pt idx="66">
                  <c:v>78.333333333333343</c:v>
                </c:pt>
                <c:pt idx="67">
                  <c:v>78.838383838383848</c:v>
                </c:pt>
                <c:pt idx="68">
                  <c:v>79.343434343434353</c:v>
                </c:pt>
                <c:pt idx="69">
                  <c:v>79.848484848484858</c:v>
                </c:pt>
                <c:pt idx="70">
                  <c:v>80.353535353535364</c:v>
                </c:pt>
                <c:pt idx="71">
                  <c:v>80.858585858585869</c:v>
                </c:pt>
                <c:pt idx="72">
                  <c:v>81.363636363636374</c:v>
                </c:pt>
                <c:pt idx="73">
                  <c:v>81.868686868686879</c:v>
                </c:pt>
                <c:pt idx="74">
                  <c:v>82.373737373737384</c:v>
                </c:pt>
                <c:pt idx="75">
                  <c:v>82.87878787878789</c:v>
                </c:pt>
                <c:pt idx="76">
                  <c:v>83.383838383838395</c:v>
                </c:pt>
                <c:pt idx="77">
                  <c:v>83.8888888888889</c:v>
                </c:pt>
                <c:pt idx="78">
                  <c:v>84.393939393939405</c:v>
                </c:pt>
                <c:pt idx="79">
                  <c:v>84.89898989898991</c:v>
                </c:pt>
                <c:pt idx="80">
                  <c:v>85.404040404040416</c:v>
                </c:pt>
                <c:pt idx="81">
                  <c:v>85.909090909090921</c:v>
                </c:pt>
                <c:pt idx="82">
                  <c:v>86.414141414141426</c:v>
                </c:pt>
                <c:pt idx="83">
                  <c:v>86.919191919191931</c:v>
                </c:pt>
                <c:pt idx="84">
                  <c:v>87.424242424242436</c:v>
                </c:pt>
                <c:pt idx="85">
                  <c:v>87.929292929292941</c:v>
                </c:pt>
                <c:pt idx="86">
                  <c:v>88.434343434343447</c:v>
                </c:pt>
                <c:pt idx="87">
                  <c:v>88.939393939393952</c:v>
                </c:pt>
                <c:pt idx="88">
                  <c:v>89.444444444444457</c:v>
                </c:pt>
                <c:pt idx="89">
                  <c:v>89.949494949494962</c:v>
                </c:pt>
                <c:pt idx="90">
                  <c:v>90.454545454545467</c:v>
                </c:pt>
                <c:pt idx="91">
                  <c:v>90.959595959595973</c:v>
                </c:pt>
                <c:pt idx="92">
                  <c:v>91.464646464646478</c:v>
                </c:pt>
                <c:pt idx="93">
                  <c:v>91.969696969696983</c:v>
                </c:pt>
                <c:pt idx="94">
                  <c:v>92.474747474747488</c:v>
                </c:pt>
                <c:pt idx="95">
                  <c:v>92.979797979797993</c:v>
                </c:pt>
                <c:pt idx="96">
                  <c:v>93.484848484848499</c:v>
                </c:pt>
                <c:pt idx="97">
                  <c:v>93.989898989899004</c:v>
                </c:pt>
                <c:pt idx="98">
                  <c:v>94.494949494949509</c:v>
                </c:pt>
                <c:pt idx="99">
                  <c:v>95.000000000000014</c:v>
                </c:pt>
              </c:numCache>
            </c:numRef>
          </c:xVal>
          <c:yVal>
            <c:numRef>
              <c:f>'Risk Curves'!$F$11:$F$110</c:f>
              <c:numCache>
                <c:formatCode>General</c:formatCode>
                <c:ptCount val="100"/>
                <c:pt idx="0">
                  <c:v>1.9352008800529785</c:v>
                </c:pt>
                <c:pt idx="1">
                  <c:v>1.9493756575431731</c:v>
                </c:pt>
                <c:pt idx="2">
                  <c:v>1.963278389794032</c:v>
                </c:pt>
                <c:pt idx="3">
                  <c:v>1.9769048339810302</c:v>
                </c:pt>
                <c:pt idx="4">
                  <c:v>1.9902506936625319</c:v>
                </c:pt>
                <c:pt idx="5">
                  <c:v>2.0033116172469612</c:v>
                </c:pt>
                <c:pt idx="6">
                  <c:v>2.0160831964066261</c:v>
                </c:pt>
                <c:pt idx="7">
                  <c:v>2.0285609644354663</c:v>
                </c:pt>
                <c:pt idx="8">
                  <c:v>2.0407403945481239</c:v>
                </c:pt>
                <c:pt idx="9">
                  <c:v>2.0526168981176096</c:v>
                </c:pt>
                <c:pt idx="10">
                  <c:v>2.0641858228487853</c:v>
                </c:pt>
                <c:pt idx="11">
                  <c:v>2.075442450884224</c:v>
                </c:pt>
                <c:pt idx="12">
                  <c:v>2.0863819968390929</c:v>
                </c:pt>
                <c:pt idx="13">
                  <c:v>2.0969996057622287</c:v>
                </c:pt>
                <c:pt idx="14">
                  <c:v>2.10729035101892</c:v>
                </c:pt>
                <c:pt idx="15">
                  <c:v>2.1172492320917891</c:v>
                </c:pt>
                <c:pt idx="16">
                  <c:v>2.1268711722955413</c:v>
                </c:pt>
                <c:pt idx="17">
                  <c:v>2.1361510164015551</c:v>
                </c:pt>
                <c:pt idx="18">
                  <c:v>2.1450835281667802</c:v>
                </c:pt>
                <c:pt idx="19">
                  <c:v>2.1536633877627831</c:v>
                </c:pt>
                <c:pt idx="20">
                  <c:v>2.1618851890989941</c:v>
                </c:pt>
                <c:pt idx="21">
                  <c:v>2.1697434370349877</c:v>
                </c:pt>
                <c:pt idx="22">
                  <c:v>2.1772325444753826</c:v>
                </c:pt>
                <c:pt idx="23">
                  <c:v>2.1843468293408828</c:v>
                </c:pt>
                <c:pt idx="24">
                  <c:v>2.1910805114093268</c:v>
                </c:pt>
                <c:pt idx="25">
                  <c:v>2.1974277090182071</c:v>
                </c:pt>
                <c:pt idx="26">
                  <c:v>2.2033824356217813</c:v>
                </c:pt>
                <c:pt idx="27">
                  <c:v>2.2089385961943373</c:v>
                </c:pt>
                <c:pt idx="28">
                  <c:v>2.214089983469858</c:v>
                </c:pt>
                <c:pt idx="29">
                  <c:v>2.2188302740094201</c:v>
                </c:pt>
                <c:pt idx="30">
                  <c:v>2.2231530240855779</c:v>
                </c:pt>
                <c:pt idx="31">
                  <c:v>2.2270516653725481</c:v>
                </c:pt>
                <c:pt idx="32">
                  <c:v>2.2305195004307885</c:v>
                </c:pt>
                <c:pt idx="33">
                  <c:v>2.2335496979727809</c:v>
                </c:pt>
                <c:pt idx="34">
                  <c:v>2.2361352878965288</c:v>
                </c:pt>
                <c:pt idx="35">
                  <c:v>2.2382691560719428</c:v>
                </c:pt>
                <c:pt idx="36">
                  <c:v>2.2399440388642109</c:v>
                </c:pt>
                <c:pt idx="37">
                  <c:v>2.2411525173770097</c:v>
                </c:pt>
                <c:pt idx="38">
                  <c:v>2.241887011396809</c:v>
                </c:pt>
                <c:pt idx="39">
                  <c:v>2.2421397730185144</c:v>
                </c:pt>
                <c:pt idx="40">
                  <c:v>2.2419028799305019</c:v>
                </c:pt>
                <c:pt idx="41">
                  <c:v>2.2411682283356269</c:v>
                </c:pt>
                <c:pt idx="42">
                  <c:v>2.2399275254825488</c:v>
                </c:pt>
                <c:pt idx="43">
                  <c:v>2.2381722817799323</c:v>
                </c:pt>
                <c:pt idx="44">
                  <c:v>2.23589380246319</c:v>
                </c:pt>
                <c:pt idx="45">
                  <c:v>2.233083178780626</c:v>
                </c:pt>
                <c:pt idx="46">
                  <c:v>2.2297312786642154</c:v>
                </c:pt>
                <c:pt idx="47">
                  <c:v>2.2258287368446816</c:v>
                </c:pt>
                <c:pt idx="48">
                  <c:v>2.2213659443691469</c:v>
                </c:pt>
                <c:pt idx="49">
                  <c:v>2.216333037474433</c:v>
                </c:pt>
                <c:pt idx="50">
                  <c:v>2.2107198857643784</c:v>
                </c:pt>
                <c:pt idx="51">
                  <c:v>2.2045160796354715</c:v>
                </c:pt>
                <c:pt idx="52">
                  <c:v>2.1977109168889006</c:v>
                </c:pt>
                <c:pt idx="53">
                  <c:v>2.1902933884607956</c:v>
                </c:pt>
                <c:pt idx="54">
                  <c:v>2.1822521631953693</c:v>
                </c:pt>
                <c:pt idx="55">
                  <c:v>2.1735755715789784</c:v>
                </c:pt>
                <c:pt idx="56">
                  <c:v>2.1642515883419309</c:v>
                </c:pt>
                <c:pt idx="57">
                  <c:v>2.1542678138273708</c:v>
                </c:pt>
                <c:pt idx="58">
                  <c:v>2.1436114540133806</c:v>
                </c:pt>
                <c:pt idx="59">
                  <c:v>2.1322692990629664</c:v>
                </c:pt>
                <c:pt idx="60">
                  <c:v>2.120227700261021</c:v>
                </c:pt>
                <c:pt idx="61">
                  <c:v>2.1074725451814298</c:v>
                </c:pt>
                <c:pt idx="62">
                  <c:v>2.093989230908516</c:v>
                </c:pt>
                <c:pt idx="63">
                  <c:v>2.0797626351152454</c:v>
                </c:pt>
                <c:pt idx="64">
                  <c:v>2.0647770847759706</c:v>
                </c:pt>
                <c:pt idx="65">
                  <c:v>2.0490163222628062</c:v>
                </c:pt>
                <c:pt idx="66">
                  <c:v>2.032463468542006</c:v>
                </c:pt>
                <c:pt idx="67">
                  <c:v>2.0151009831485904</c:v>
                </c:pt>
                <c:pt idx="68">
                  <c:v>1.996910620572792</c:v>
                </c:pt>
                <c:pt idx="69">
                  <c:v>1.9778733826411321</c:v>
                </c:pt>
                <c:pt idx="70">
                  <c:v>1.9579694664137031</c:v>
                </c:pt>
                <c:pt idx="71">
                  <c:v>1.9371782070490147</c:v>
                </c:pt>
                <c:pt idx="72">
                  <c:v>1.9154780150042434</c:v>
                </c:pt>
                <c:pt idx="73">
                  <c:v>1.892846306839477</c:v>
                </c:pt>
                <c:pt idx="74">
                  <c:v>1.869259428778161</c:v>
                </c:pt>
                <c:pt idx="75">
                  <c:v>1.8446925720344871</c:v>
                </c:pt>
                <c:pt idx="76">
                  <c:v>1.8191196787518709</c:v>
                </c:pt>
                <c:pt idx="77">
                  <c:v>1.7925133371927138</c:v>
                </c:pt>
                <c:pt idx="78">
                  <c:v>1.7648446645750355</c:v>
                </c:pt>
                <c:pt idx="79">
                  <c:v>1.7360831756513539</c:v>
                </c:pt>
                <c:pt idx="80">
                  <c:v>1.7061966347587387</c:v>
                </c:pt>
                <c:pt idx="81">
                  <c:v>1.6751508886154023</c:v>
                </c:pt>
                <c:pt idx="82">
                  <c:v>1.6429096765761737</c:v>
                </c:pt>
                <c:pt idx="83">
                  <c:v>1.6094344143549766</c:v>
                </c:pt>
                <c:pt idx="84">
                  <c:v>1.5746839463331579</c:v>
                </c:pt>
                <c:pt idx="85">
                  <c:v>1.5386142604425403</c:v>
                </c:pt>
                <c:pt idx="86">
                  <c:v>1.5011781581615036</c:v>
                </c:pt>
                <c:pt idx="87">
                  <c:v>1.4623248702832825</c:v>
                </c:pt>
                <c:pt idx="88">
                  <c:v>1.4219996066557856</c:v>
                </c:pt>
                <c:pt idx="89">
                  <c:v>1.3801430248351176</c:v>
                </c:pt>
                <c:pt idx="90">
                  <c:v>1.3366905982306332</c:v>
                </c:pt>
                <c:pt idx="91">
                  <c:v>1.2915718583899116</c:v>
                </c:pt>
                <c:pt idx="92">
                  <c:v>1.2447094779003325</c:v>
                </c:pt>
                <c:pt idx="93">
                  <c:v>1.1960181489363508</c:v>
                </c:pt>
                <c:pt idx="94">
                  <c:v>1.1454031961557531</c:v>
                </c:pt>
                <c:pt idx="95">
                  <c:v>1.0927588388960734</c:v>
                </c:pt>
                <c:pt idx="96">
                  <c:v>1.0379659822864034</c:v>
                </c:pt>
                <c:pt idx="97">
                  <c:v>0.98088936297328622</c:v>
                </c:pt>
                <c:pt idx="98">
                  <c:v>0.92137379049431545</c:v>
                </c:pt>
                <c:pt idx="99">
                  <c:v>0.85923908791711723</c:v>
                </c:pt>
              </c:numCache>
            </c:numRef>
          </c:yVal>
          <c:smooth val="1"/>
          <c:extLst>
            <c:ext xmlns:c16="http://schemas.microsoft.com/office/drawing/2014/chart" uri="{C3380CC4-5D6E-409C-BE32-E72D297353CC}">
              <c16:uniqueId val="{00000003-6151-4C82-9C60-F486CFF1CEBA}"/>
            </c:ext>
          </c:extLst>
        </c:ser>
        <c:dLbls>
          <c:showLegendKey val="0"/>
          <c:showVal val="0"/>
          <c:showCatName val="0"/>
          <c:showSerName val="0"/>
          <c:showPercent val="0"/>
          <c:showBubbleSize val="0"/>
        </c:dLbls>
        <c:axId val="1076210607"/>
        <c:axId val="1076189007"/>
      </c:scatterChart>
      <c:valAx>
        <c:axId val="1076210607"/>
        <c:scaling>
          <c:orientation val="minMax"/>
          <c:max val="95"/>
          <c:min val="45"/>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In-Tolerance</a:t>
                </a:r>
                <a:r>
                  <a:rPr lang="en-US" baseline="0"/>
                  <a:t> Probability</a:t>
                </a:r>
                <a:endParaRPr lang="en-US"/>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76189007"/>
        <c:crosses val="autoZero"/>
        <c:crossBetween val="midCat"/>
      </c:valAx>
      <c:valAx>
        <c:axId val="1076189007"/>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Probability of False Accept %</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76210607"/>
        <c:crosses val="autoZero"/>
        <c:crossBetween val="midCat"/>
      </c:valAx>
      <c:spPr>
        <a:solidFill>
          <a:schemeClr val="bg1">
            <a:lumMod val="95000"/>
          </a:schemeClr>
        </a:solid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PFR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smoothMarker"/>
        <c:varyColors val="0"/>
        <c:ser>
          <c:idx val="0"/>
          <c:order val="0"/>
          <c:tx>
            <c:strRef>
              <c:f>'Risk Curves'!$C$5</c:f>
              <c:strCache>
                <c:ptCount val="1"/>
                <c:pt idx="0">
                  <c:v>1.5</c:v>
                </c:pt>
              </c:strCache>
            </c:strRef>
          </c:tx>
          <c:spPr>
            <a:ln w="19050" cap="rnd">
              <a:solidFill>
                <a:schemeClr val="accent1"/>
              </a:solidFill>
              <a:round/>
            </a:ln>
            <a:effectLst/>
          </c:spPr>
          <c:marker>
            <c:symbol val="none"/>
          </c:marker>
          <c:xVal>
            <c:numRef>
              <c:f>'Risk Curves'!$B$11:$B$110</c:f>
              <c:numCache>
                <c:formatCode>General</c:formatCode>
                <c:ptCount val="100"/>
                <c:pt idx="0">
                  <c:v>45</c:v>
                </c:pt>
                <c:pt idx="1">
                  <c:v>45.505050505050505</c:v>
                </c:pt>
                <c:pt idx="2">
                  <c:v>46.01010101010101</c:v>
                </c:pt>
                <c:pt idx="3">
                  <c:v>46.515151515151516</c:v>
                </c:pt>
                <c:pt idx="4">
                  <c:v>47.020202020202021</c:v>
                </c:pt>
                <c:pt idx="5">
                  <c:v>47.525252525252526</c:v>
                </c:pt>
                <c:pt idx="6">
                  <c:v>48.030303030303031</c:v>
                </c:pt>
                <c:pt idx="7">
                  <c:v>48.535353535353536</c:v>
                </c:pt>
                <c:pt idx="8">
                  <c:v>49.040404040404042</c:v>
                </c:pt>
                <c:pt idx="9">
                  <c:v>49.545454545454547</c:v>
                </c:pt>
                <c:pt idx="10">
                  <c:v>50.050505050505052</c:v>
                </c:pt>
                <c:pt idx="11">
                  <c:v>50.555555555555557</c:v>
                </c:pt>
                <c:pt idx="12">
                  <c:v>51.060606060606062</c:v>
                </c:pt>
                <c:pt idx="13">
                  <c:v>51.565656565656568</c:v>
                </c:pt>
                <c:pt idx="14">
                  <c:v>52.070707070707073</c:v>
                </c:pt>
                <c:pt idx="15">
                  <c:v>52.575757575757578</c:v>
                </c:pt>
                <c:pt idx="16">
                  <c:v>53.080808080808083</c:v>
                </c:pt>
                <c:pt idx="17">
                  <c:v>53.585858585858588</c:v>
                </c:pt>
                <c:pt idx="18">
                  <c:v>54.090909090909093</c:v>
                </c:pt>
                <c:pt idx="19">
                  <c:v>54.595959595959599</c:v>
                </c:pt>
                <c:pt idx="20">
                  <c:v>55.101010101010104</c:v>
                </c:pt>
                <c:pt idx="21">
                  <c:v>55.606060606060609</c:v>
                </c:pt>
                <c:pt idx="22">
                  <c:v>56.111111111111114</c:v>
                </c:pt>
                <c:pt idx="23">
                  <c:v>56.616161616161619</c:v>
                </c:pt>
                <c:pt idx="24">
                  <c:v>57.121212121212125</c:v>
                </c:pt>
                <c:pt idx="25">
                  <c:v>57.62626262626263</c:v>
                </c:pt>
                <c:pt idx="26">
                  <c:v>58.131313131313135</c:v>
                </c:pt>
                <c:pt idx="27">
                  <c:v>58.63636363636364</c:v>
                </c:pt>
                <c:pt idx="28">
                  <c:v>59.141414141414145</c:v>
                </c:pt>
                <c:pt idx="29">
                  <c:v>59.646464646464651</c:v>
                </c:pt>
                <c:pt idx="30">
                  <c:v>60.151515151515156</c:v>
                </c:pt>
                <c:pt idx="31">
                  <c:v>60.656565656565661</c:v>
                </c:pt>
                <c:pt idx="32">
                  <c:v>61.161616161616166</c:v>
                </c:pt>
                <c:pt idx="33">
                  <c:v>61.666666666666671</c:v>
                </c:pt>
                <c:pt idx="34">
                  <c:v>62.171717171717177</c:v>
                </c:pt>
                <c:pt idx="35">
                  <c:v>62.676767676767682</c:v>
                </c:pt>
                <c:pt idx="36">
                  <c:v>63.181818181818187</c:v>
                </c:pt>
                <c:pt idx="37">
                  <c:v>63.686868686868692</c:v>
                </c:pt>
                <c:pt idx="38">
                  <c:v>64.191919191919197</c:v>
                </c:pt>
                <c:pt idx="39">
                  <c:v>64.696969696969703</c:v>
                </c:pt>
                <c:pt idx="40">
                  <c:v>65.202020202020208</c:v>
                </c:pt>
                <c:pt idx="41">
                  <c:v>65.707070707070713</c:v>
                </c:pt>
                <c:pt idx="42">
                  <c:v>66.212121212121218</c:v>
                </c:pt>
                <c:pt idx="43">
                  <c:v>66.717171717171723</c:v>
                </c:pt>
                <c:pt idx="44">
                  <c:v>67.222222222222229</c:v>
                </c:pt>
                <c:pt idx="45">
                  <c:v>67.727272727272734</c:v>
                </c:pt>
                <c:pt idx="46">
                  <c:v>68.232323232323239</c:v>
                </c:pt>
                <c:pt idx="47">
                  <c:v>68.737373737373744</c:v>
                </c:pt>
                <c:pt idx="48">
                  <c:v>69.242424242424249</c:v>
                </c:pt>
                <c:pt idx="49">
                  <c:v>69.747474747474755</c:v>
                </c:pt>
                <c:pt idx="50">
                  <c:v>70.25252525252526</c:v>
                </c:pt>
                <c:pt idx="51">
                  <c:v>70.757575757575765</c:v>
                </c:pt>
                <c:pt idx="52">
                  <c:v>71.26262626262627</c:v>
                </c:pt>
                <c:pt idx="53">
                  <c:v>71.767676767676775</c:v>
                </c:pt>
                <c:pt idx="54">
                  <c:v>72.27272727272728</c:v>
                </c:pt>
                <c:pt idx="55">
                  <c:v>72.777777777777786</c:v>
                </c:pt>
                <c:pt idx="56">
                  <c:v>73.282828282828291</c:v>
                </c:pt>
                <c:pt idx="57">
                  <c:v>73.787878787878796</c:v>
                </c:pt>
                <c:pt idx="58">
                  <c:v>74.292929292929301</c:v>
                </c:pt>
                <c:pt idx="59">
                  <c:v>74.797979797979806</c:v>
                </c:pt>
                <c:pt idx="60">
                  <c:v>75.303030303030312</c:v>
                </c:pt>
                <c:pt idx="61">
                  <c:v>75.808080808080817</c:v>
                </c:pt>
                <c:pt idx="62">
                  <c:v>76.313131313131322</c:v>
                </c:pt>
                <c:pt idx="63">
                  <c:v>76.818181818181827</c:v>
                </c:pt>
                <c:pt idx="64">
                  <c:v>77.323232323232332</c:v>
                </c:pt>
                <c:pt idx="65">
                  <c:v>77.828282828282838</c:v>
                </c:pt>
                <c:pt idx="66">
                  <c:v>78.333333333333343</c:v>
                </c:pt>
                <c:pt idx="67">
                  <c:v>78.838383838383848</c:v>
                </c:pt>
                <c:pt idx="68">
                  <c:v>79.343434343434353</c:v>
                </c:pt>
                <c:pt idx="69">
                  <c:v>79.848484848484858</c:v>
                </c:pt>
                <c:pt idx="70">
                  <c:v>80.353535353535364</c:v>
                </c:pt>
                <c:pt idx="71">
                  <c:v>80.858585858585869</c:v>
                </c:pt>
                <c:pt idx="72">
                  <c:v>81.363636363636374</c:v>
                </c:pt>
                <c:pt idx="73">
                  <c:v>81.868686868686879</c:v>
                </c:pt>
                <c:pt idx="74">
                  <c:v>82.373737373737384</c:v>
                </c:pt>
                <c:pt idx="75">
                  <c:v>82.87878787878789</c:v>
                </c:pt>
                <c:pt idx="76">
                  <c:v>83.383838383838395</c:v>
                </c:pt>
                <c:pt idx="77">
                  <c:v>83.8888888888889</c:v>
                </c:pt>
                <c:pt idx="78">
                  <c:v>84.393939393939405</c:v>
                </c:pt>
                <c:pt idx="79">
                  <c:v>84.89898989898991</c:v>
                </c:pt>
                <c:pt idx="80">
                  <c:v>85.404040404040416</c:v>
                </c:pt>
                <c:pt idx="81">
                  <c:v>85.909090909090921</c:v>
                </c:pt>
                <c:pt idx="82">
                  <c:v>86.414141414141426</c:v>
                </c:pt>
                <c:pt idx="83">
                  <c:v>86.919191919191931</c:v>
                </c:pt>
                <c:pt idx="84">
                  <c:v>87.424242424242436</c:v>
                </c:pt>
                <c:pt idx="85">
                  <c:v>87.929292929292941</c:v>
                </c:pt>
                <c:pt idx="86">
                  <c:v>88.434343434343447</c:v>
                </c:pt>
                <c:pt idx="87">
                  <c:v>88.939393939393952</c:v>
                </c:pt>
                <c:pt idx="88">
                  <c:v>89.444444444444457</c:v>
                </c:pt>
                <c:pt idx="89">
                  <c:v>89.949494949494962</c:v>
                </c:pt>
                <c:pt idx="90">
                  <c:v>90.454545454545467</c:v>
                </c:pt>
                <c:pt idx="91">
                  <c:v>90.959595959595973</c:v>
                </c:pt>
                <c:pt idx="92">
                  <c:v>91.464646464646478</c:v>
                </c:pt>
                <c:pt idx="93">
                  <c:v>91.969696969696983</c:v>
                </c:pt>
                <c:pt idx="94">
                  <c:v>92.474747474747488</c:v>
                </c:pt>
                <c:pt idx="95">
                  <c:v>92.979797979797993</c:v>
                </c:pt>
                <c:pt idx="96">
                  <c:v>93.484848484848499</c:v>
                </c:pt>
                <c:pt idx="97">
                  <c:v>93.989898989899004</c:v>
                </c:pt>
                <c:pt idx="98">
                  <c:v>94.494949494949509</c:v>
                </c:pt>
                <c:pt idx="99">
                  <c:v>95.000000000000014</c:v>
                </c:pt>
              </c:numCache>
            </c:numRef>
          </c:xVal>
          <c:yVal>
            <c:numRef>
              <c:f>'Risk Curves'!$H$11:$H$110</c:f>
              <c:numCache>
                <c:formatCode>General</c:formatCode>
                <c:ptCount val="100"/>
                <c:pt idx="0">
                  <c:v>5.6588500791239671</c:v>
                </c:pt>
                <c:pt idx="1">
                  <c:v>5.7138281107320834</c:v>
                </c:pt>
                <c:pt idx="2">
                  <c:v>5.7684775157996189</c:v>
                </c:pt>
                <c:pt idx="3">
                  <c:v>5.8227918103427703</c:v>
                </c:pt>
                <c:pt idx="4">
                  <c:v>5.8767643736811257</c:v>
                </c:pt>
                <c:pt idx="5">
                  <c:v>5.9303884436604832</c:v>
                </c:pt>
                <c:pt idx="6">
                  <c:v>5.983657111670615</c:v>
                </c:pt>
                <c:pt idx="7">
                  <c:v>6.0365633174471967</c:v>
                </c:pt>
                <c:pt idx="8">
                  <c:v>6.0890998436456565</c:v>
                </c:pt>
                <c:pt idx="9">
                  <c:v>6.1412593101749069</c:v>
                </c:pt>
                <c:pt idx="10">
                  <c:v>6.1930341682770891</c:v>
                </c:pt>
                <c:pt idx="11">
                  <c:v>6.2444166943395718</c:v>
                </c:pt>
                <c:pt idx="12">
                  <c:v>6.2953989834234223</c:v>
                </c:pt>
                <c:pt idx="13">
                  <c:v>6.3459729424925779</c:v>
                </c:pt>
                <c:pt idx="14">
                  <c:v>6.3961302833263733</c:v>
                </c:pt>
                <c:pt idx="15">
                  <c:v>6.4458625150962456</c:v>
                </c:pt>
                <c:pt idx="16">
                  <c:v>6.4951609365879461</c:v>
                </c:pt>
                <c:pt idx="17">
                  <c:v>6.5440166280466618</c:v>
                </c:pt>
                <c:pt idx="18">
                  <c:v>6.5924204426234203</c:v>
                </c:pt>
                <c:pt idx="19">
                  <c:v>6.6403629973978919</c:v>
                </c:pt>
                <c:pt idx="20">
                  <c:v>6.6878346639514419</c:v>
                </c:pt>
                <c:pt idx="21">
                  <c:v>6.7348255584624814</c:v>
                </c:pt>
                <c:pt idx="22">
                  <c:v>6.7813255312938914</c:v>
                </c:pt>
                <c:pt idx="23">
                  <c:v>6.827324156040171</c:v>
                </c:pt>
                <c:pt idx="24">
                  <c:v>6.8728107179990783</c:v>
                </c:pt>
                <c:pt idx="25">
                  <c:v>6.917774202030758</c:v>
                </c:pt>
                <c:pt idx="26">
                  <c:v>6.9622032797631022</c:v>
                </c:pt>
                <c:pt idx="27">
                  <c:v>7.0060862961000332</c:v>
                </c:pt>
                <c:pt idx="28">
                  <c:v>7.0494112549855323</c:v>
                </c:pt>
                <c:pt idx="29">
                  <c:v>7.0921658043718416</c:v>
                </c:pt>
                <c:pt idx="30">
                  <c:v>7.1343372203372448</c:v>
                </c:pt>
                <c:pt idx="31">
                  <c:v>7.1759123902929769</c:v>
                </c:pt>
                <c:pt idx="32">
                  <c:v>7.2168777952146215</c:v>
                </c:pt>
                <c:pt idx="33">
                  <c:v>7.2572194908276542</c:v>
                </c:pt>
                <c:pt idx="34">
                  <c:v>7.2969230876704483</c:v>
                </c:pt>
                <c:pt idx="35">
                  <c:v>7.3359737299515277</c:v>
                </c:pt>
                <c:pt idx="36">
                  <c:v>7.3743560731106665</c:v>
                </c:pt>
                <c:pt idx="37">
                  <c:v>7.4120542599847461</c:v>
                </c:pt>
                <c:pt idx="38">
                  <c:v>7.4490518954709151</c:v>
                </c:pt>
                <c:pt idx="39">
                  <c:v>7.4853320195691522</c:v>
                </c:pt>
                <c:pt idx="40">
                  <c:v>7.5208770786754533</c:v>
                </c:pt>
                <c:pt idx="41">
                  <c:v>7.5556688949843913</c:v>
                </c:pt>
                <c:pt idx="42">
                  <c:v>7.5896886338468805</c:v>
                </c:pt>
                <c:pt idx="43">
                  <c:v>7.6229167689124964</c:v>
                </c:pt>
                <c:pt idx="44">
                  <c:v>7.6553330448701331</c:v>
                </c:pt>
                <c:pt idx="45">
                  <c:v>7.6869164375808765</c:v>
                </c:pt>
                <c:pt idx="46">
                  <c:v>7.7176451113764362</c:v>
                </c:pt>
                <c:pt idx="47">
                  <c:v>7.7474963732724778</c:v>
                </c:pt>
                <c:pt idx="48">
                  <c:v>7.7764466238195498</c:v>
                </c:pt>
                <c:pt idx="49">
                  <c:v>7.8044713042844602</c:v>
                </c:pt>
                <c:pt idx="50">
                  <c:v>7.8315448398216887</c:v>
                </c:pt>
                <c:pt idx="51">
                  <c:v>7.8576405782555314</c:v>
                </c:pt>
                <c:pt idx="52">
                  <c:v>7.882730724050985</c:v>
                </c:pt>
                <c:pt idx="53">
                  <c:v>7.9067862670034046</c:v>
                </c:pt>
                <c:pt idx="54">
                  <c:v>7.9297769051199785</c:v>
                </c:pt>
                <c:pt idx="55">
                  <c:v>7.951670961104595</c:v>
                </c:pt>
                <c:pt idx="56">
                  <c:v>7.9724352917847101</c:v>
                </c:pt>
                <c:pt idx="57">
                  <c:v>7.9920351897370789</c:v>
                </c:pt>
                <c:pt idx="58">
                  <c:v>8.0104342762745002</c:v>
                </c:pt>
                <c:pt idx="59">
                  <c:v>8.0275943848480242</c:v>
                </c:pt>
                <c:pt idx="60">
                  <c:v>8.0434754337933949</c:v>
                </c:pt>
                <c:pt idx="61">
                  <c:v>8.0580352872067778</c:v>
                </c:pt>
                <c:pt idx="62">
                  <c:v>8.0712296025673815</c:v>
                </c:pt>
                <c:pt idx="63">
                  <c:v>8.0830116635304758</c:v>
                </c:pt>
                <c:pt idx="64">
                  <c:v>8.0933321960875126</c:v>
                </c:pt>
                <c:pt idx="65">
                  <c:v>8.102139166025605</c:v>
                </c:pt>
                <c:pt idx="66">
                  <c:v>8.1093775553075904</c:v>
                </c:pt>
                <c:pt idx="67">
                  <c:v>8.1149891146277664</c:v>
                </c:pt>
                <c:pt idx="68">
                  <c:v>8.118912088966546</c:v>
                </c:pt>
                <c:pt idx="69">
                  <c:v>8.1210809124536425</c:v>
                </c:pt>
                <c:pt idx="70">
                  <c:v>8.1214258682392266</c:v>
                </c:pt>
                <c:pt idx="71">
                  <c:v>8.1198727083409548</c:v>
                </c:pt>
                <c:pt idx="72">
                  <c:v>8.1163422275580928</c:v>
                </c:pt>
                <c:pt idx="73">
                  <c:v>8.1107497844843675</c:v>
                </c:pt>
                <c:pt idx="74">
                  <c:v>8.1030047613672576</c:v>
                </c:pt>
                <c:pt idx="75">
                  <c:v>8.0930099529965798</c:v>
                </c:pt>
                <c:pt idx="76">
                  <c:v>8.0806608728875879</c:v>
                </c:pt>
                <c:pt idx="77">
                  <c:v>8.0658449626612221</c:v>
                </c:pt>
                <c:pt idx="78">
                  <c:v>8.0484406875948302</c:v>
                </c:pt>
                <c:pt idx="79">
                  <c:v>8.0283164976637043</c:v>
                </c:pt>
                <c:pt idx="80">
                  <c:v>8.0053296288037394</c:v>
                </c:pt>
                <c:pt idx="81">
                  <c:v>7.9793247133220166</c:v>
                </c:pt>
                <c:pt idx="82">
                  <c:v>7.9501321609834488</c:v>
                </c:pt>
                <c:pt idx="83">
                  <c:v>7.9175662627945922</c:v>
                </c:pt>
                <c:pt idx="84">
                  <c:v>7.8814229571843448</c:v>
                </c:pt>
                <c:pt idx="85">
                  <c:v>7.8414771821590703</c:v>
                </c:pt>
                <c:pt idx="86">
                  <c:v>7.797479715706447</c:v>
                </c:pt>
                <c:pt idx="87">
                  <c:v>7.7491533782647632</c:v>
                </c:pt>
                <c:pt idx="88">
                  <c:v>7.6961884326147283</c:v>
                </c:pt>
                <c:pt idx="89">
                  <c:v>7.6382369639127949</c:v>
                </c:pt>
                <c:pt idx="90">
                  <c:v>7.5749059495413054</c:v>
                </c:pt>
                <c:pt idx="91">
                  <c:v>7.5057486255577244</c:v>
                </c:pt>
                <c:pt idx="92">
                  <c:v>7.4302536091677487</c:v>
                </c:pt>
                <c:pt idx="93">
                  <c:v>7.3478310217433123</c:v>
                </c:pt>
                <c:pt idx="94">
                  <c:v>7.2577945371026349</c:v>
                </c:pt>
                <c:pt idx="95">
                  <c:v>7.1593377930519093</c:v>
                </c:pt>
                <c:pt idx="96">
                  <c:v>7.0515028445252232</c:v>
                </c:pt>
                <c:pt idx="97">
                  <c:v>6.9331371167097045</c:v>
                </c:pt>
                <c:pt idx="98">
                  <c:v>6.8028332927357686</c:v>
                </c:pt>
                <c:pt idx="99">
                  <c:v>6.6588430852184493</c:v>
                </c:pt>
              </c:numCache>
            </c:numRef>
          </c:yVal>
          <c:smooth val="1"/>
          <c:extLst>
            <c:ext xmlns:c16="http://schemas.microsoft.com/office/drawing/2014/chart" uri="{C3380CC4-5D6E-409C-BE32-E72D297353CC}">
              <c16:uniqueId val="{00000000-3547-4D2F-93B1-730DAC4F6F7D}"/>
            </c:ext>
          </c:extLst>
        </c:ser>
        <c:ser>
          <c:idx val="1"/>
          <c:order val="1"/>
          <c:tx>
            <c:strRef>
              <c:f>'Risk Curves'!$D$5</c:f>
              <c:strCache>
                <c:ptCount val="1"/>
                <c:pt idx="0">
                  <c:v>2</c:v>
                </c:pt>
              </c:strCache>
            </c:strRef>
          </c:tx>
          <c:spPr>
            <a:ln w="19050" cap="rnd">
              <a:solidFill>
                <a:schemeClr val="accent2"/>
              </a:solidFill>
              <a:round/>
            </a:ln>
            <a:effectLst/>
          </c:spPr>
          <c:marker>
            <c:symbol val="none"/>
          </c:marker>
          <c:xVal>
            <c:numRef>
              <c:f>'Risk Curves'!$B$11:$B$110</c:f>
              <c:numCache>
                <c:formatCode>General</c:formatCode>
                <c:ptCount val="100"/>
                <c:pt idx="0">
                  <c:v>45</c:v>
                </c:pt>
                <c:pt idx="1">
                  <c:v>45.505050505050505</c:v>
                </c:pt>
                <c:pt idx="2">
                  <c:v>46.01010101010101</c:v>
                </c:pt>
                <c:pt idx="3">
                  <c:v>46.515151515151516</c:v>
                </c:pt>
                <c:pt idx="4">
                  <c:v>47.020202020202021</c:v>
                </c:pt>
                <c:pt idx="5">
                  <c:v>47.525252525252526</c:v>
                </c:pt>
                <c:pt idx="6">
                  <c:v>48.030303030303031</c:v>
                </c:pt>
                <c:pt idx="7">
                  <c:v>48.535353535353536</c:v>
                </c:pt>
                <c:pt idx="8">
                  <c:v>49.040404040404042</c:v>
                </c:pt>
                <c:pt idx="9">
                  <c:v>49.545454545454547</c:v>
                </c:pt>
                <c:pt idx="10">
                  <c:v>50.050505050505052</c:v>
                </c:pt>
                <c:pt idx="11">
                  <c:v>50.555555555555557</c:v>
                </c:pt>
                <c:pt idx="12">
                  <c:v>51.060606060606062</c:v>
                </c:pt>
                <c:pt idx="13">
                  <c:v>51.565656565656568</c:v>
                </c:pt>
                <c:pt idx="14">
                  <c:v>52.070707070707073</c:v>
                </c:pt>
                <c:pt idx="15">
                  <c:v>52.575757575757578</c:v>
                </c:pt>
                <c:pt idx="16">
                  <c:v>53.080808080808083</c:v>
                </c:pt>
                <c:pt idx="17">
                  <c:v>53.585858585858588</c:v>
                </c:pt>
                <c:pt idx="18">
                  <c:v>54.090909090909093</c:v>
                </c:pt>
                <c:pt idx="19">
                  <c:v>54.595959595959599</c:v>
                </c:pt>
                <c:pt idx="20">
                  <c:v>55.101010101010104</c:v>
                </c:pt>
                <c:pt idx="21">
                  <c:v>55.606060606060609</c:v>
                </c:pt>
                <c:pt idx="22">
                  <c:v>56.111111111111114</c:v>
                </c:pt>
                <c:pt idx="23">
                  <c:v>56.616161616161619</c:v>
                </c:pt>
                <c:pt idx="24">
                  <c:v>57.121212121212125</c:v>
                </c:pt>
                <c:pt idx="25">
                  <c:v>57.62626262626263</c:v>
                </c:pt>
                <c:pt idx="26">
                  <c:v>58.131313131313135</c:v>
                </c:pt>
                <c:pt idx="27">
                  <c:v>58.63636363636364</c:v>
                </c:pt>
                <c:pt idx="28">
                  <c:v>59.141414141414145</c:v>
                </c:pt>
                <c:pt idx="29">
                  <c:v>59.646464646464651</c:v>
                </c:pt>
                <c:pt idx="30">
                  <c:v>60.151515151515156</c:v>
                </c:pt>
                <c:pt idx="31">
                  <c:v>60.656565656565661</c:v>
                </c:pt>
                <c:pt idx="32">
                  <c:v>61.161616161616166</c:v>
                </c:pt>
                <c:pt idx="33">
                  <c:v>61.666666666666671</c:v>
                </c:pt>
                <c:pt idx="34">
                  <c:v>62.171717171717177</c:v>
                </c:pt>
                <c:pt idx="35">
                  <c:v>62.676767676767682</c:v>
                </c:pt>
                <c:pt idx="36">
                  <c:v>63.181818181818187</c:v>
                </c:pt>
                <c:pt idx="37">
                  <c:v>63.686868686868692</c:v>
                </c:pt>
                <c:pt idx="38">
                  <c:v>64.191919191919197</c:v>
                </c:pt>
                <c:pt idx="39">
                  <c:v>64.696969696969703</c:v>
                </c:pt>
                <c:pt idx="40">
                  <c:v>65.202020202020208</c:v>
                </c:pt>
                <c:pt idx="41">
                  <c:v>65.707070707070713</c:v>
                </c:pt>
                <c:pt idx="42">
                  <c:v>66.212121212121218</c:v>
                </c:pt>
                <c:pt idx="43">
                  <c:v>66.717171717171723</c:v>
                </c:pt>
                <c:pt idx="44">
                  <c:v>67.222222222222229</c:v>
                </c:pt>
                <c:pt idx="45">
                  <c:v>67.727272727272734</c:v>
                </c:pt>
                <c:pt idx="46">
                  <c:v>68.232323232323239</c:v>
                </c:pt>
                <c:pt idx="47">
                  <c:v>68.737373737373744</c:v>
                </c:pt>
                <c:pt idx="48">
                  <c:v>69.242424242424249</c:v>
                </c:pt>
                <c:pt idx="49">
                  <c:v>69.747474747474755</c:v>
                </c:pt>
                <c:pt idx="50">
                  <c:v>70.25252525252526</c:v>
                </c:pt>
                <c:pt idx="51">
                  <c:v>70.757575757575765</c:v>
                </c:pt>
                <c:pt idx="52">
                  <c:v>71.26262626262627</c:v>
                </c:pt>
                <c:pt idx="53">
                  <c:v>71.767676767676775</c:v>
                </c:pt>
                <c:pt idx="54">
                  <c:v>72.27272727272728</c:v>
                </c:pt>
                <c:pt idx="55">
                  <c:v>72.777777777777786</c:v>
                </c:pt>
                <c:pt idx="56">
                  <c:v>73.282828282828291</c:v>
                </c:pt>
                <c:pt idx="57">
                  <c:v>73.787878787878796</c:v>
                </c:pt>
                <c:pt idx="58">
                  <c:v>74.292929292929301</c:v>
                </c:pt>
                <c:pt idx="59">
                  <c:v>74.797979797979806</c:v>
                </c:pt>
                <c:pt idx="60">
                  <c:v>75.303030303030312</c:v>
                </c:pt>
                <c:pt idx="61">
                  <c:v>75.808080808080817</c:v>
                </c:pt>
                <c:pt idx="62">
                  <c:v>76.313131313131322</c:v>
                </c:pt>
                <c:pt idx="63">
                  <c:v>76.818181818181827</c:v>
                </c:pt>
                <c:pt idx="64">
                  <c:v>77.323232323232332</c:v>
                </c:pt>
                <c:pt idx="65">
                  <c:v>77.828282828282838</c:v>
                </c:pt>
                <c:pt idx="66">
                  <c:v>78.333333333333343</c:v>
                </c:pt>
                <c:pt idx="67">
                  <c:v>78.838383838383848</c:v>
                </c:pt>
                <c:pt idx="68">
                  <c:v>79.343434343434353</c:v>
                </c:pt>
                <c:pt idx="69">
                  <c:v>79.848484848484858</c:v>
                </c:pt>
                <c:pt idx="70">
                  <c:v>80.353535353535364</c:v>
                </c:pt>
                <c:pt idx="71">
                  <c:v>80.858585858585869</c:v>
                </c:pt>
                <c:pt idx="72">
                  <c:v>81.363636363636374</c:v>
                </c:pt>
                <c:pt idx="73">
                  <c:v>81.868686868686879</c:v>
                </c:pt>
                <c:pt idx="74">
                  <c:v>82.373737373737384</c:v>
                </c:pt>
                <c:pt idx="75">
                  <c:v>82.87878787878789</c:v>
                </c:pt>
                <c:pt idx="76">
                  <c:v>83.383838383838395</c:v>
                </c:pt>
                <c:pt idx="77">
                  <c:v>83.8888888888889</c:v>
                </c:pt>
                <c:pt idx="78">
                  <c:v>84.393939393939405</c:v>
                </c:pt>
                <c:pt idx="79">
                  <c:v>84.89898989898991</c:v>
                </c:pt>
                <c:pt idx="80">
                  <c:v>85.404040404040416</c:v>
                </c:pt>
                <c:pt idx="81">
                  <c:v>85.909090909090921</c:v>
                </c:pt>
                <c:pt idx="82">
                  <c:v>86.414141414141426</c:v>
                </c:pt>
                <c:pt idx="83">
                  <c:v>86.919191919191931</c:v>
                </c:pt>
                <c:pt idx="84">
                  <c:v>87.424242424242436</c:v>
                </c:pt>
                <c:pt idx="85">
                  <c:v>87.929292929292941</c:v>
                </c:pt>
                <c:pt idx="86">
                  <c:v>88.434343434343447</c:v>
                </c:pt>
                <c:pt idx="87">
                  <c:v>88.939393939393952</c:v>
                </c:pt>
                <c:pt idx="88">
                  <c:v>89.444444444444457</c:v>
                </c:pt>
                <c:pt idx="89">
                  <c:v>89.949494949494962</c:v>
                </c:pt>
                <c:pt idx="90">
                  <c:v>90.454545454545467</c:v>
                </c:pt>
                <c:pt idx="91">
                  <c:v>90.959595959595973</c:v>
                </c:pt>
                <c:pt idx="92">
                  <c:v>91.464646464646478</c:v>
                </c:pt>
                <c:pt idx="93">
                  <c:v>91.969696969696983</c:v>
                </c:pt>
                <c:pt idx="94">
                  <c:v>92.474747474747488</c:v>
                </c:pt>
                <c:pt idx="95">
                  <c:v>92.979797979797993</c:v>
                </c:pt>
                <c:pt idx="96">
                  <c:v>93.484848484848499</c:v>
                </c:pt>
                <c:pt idx="97">
                  <c:v>93.989898989899004</c:v>
                </c:pt>
                <c:pt idx="98">
                  <c:v>94.494949494949509</c:v>
                </c:pt>
                <c:pt idx="99">
                  <c:v>95.000000000000014</c:v>
                </c:pt>
              </c:numCache>
            </c:numRef>
          </c:xVal>
          <c:yVal>
            <c:numRef>
              <c:f>'Risk Curves'!$I$11:$I$110</c:f>
              <c:numCache>
                <c:formatCode>General</c:formatCode>
                <c:ptCount val="100"/>
                <c:pt idx="0">
                  <c:v>4.1886396259021241</c:v>
                </c:pt>
                <c:pt idx="1">
                  <c:v>4.2278795981720023</c:v>
                </c:pt>
                <c:pt idx="2">
                  <c:v>4.2668219027407472</c:v>
                </c:pt>
                <c:pt idx="3">
                  <c:v>4.3054607679826162</c:v>
                </c:pt>
                <c:pt idx="4">
                  <c:v>4.34379030427377</c:v>
                </c:pt>
                <c:pt idx="5">
                  <c:v>4.3818044999315298</c:v>
                </c:pt>
                <c:pt idx="6">
                  <c:v>4.419497216982748</c:v>
                </c:pt>
                <c:pt idx="7">
                  <c:v>4.4568621867513034</c:v>
                </c:pt>
                <c:pt idx="8">
                  <c:v>4.4938930052550505</c:v>
                </c:pt>
                <c:pt idx="9">
                  <c:v>4.5305831284020996</c:v>
                </c:pt>
                <c:pt idx="10">
                  <c:v>4.5669258669752413</c:v>
                </c:pt>
                <c:pt idx="11">
                  <c:v>4.6029143813927416</c:v>
                </c:pt>
                <c:pt idx="12">
                  <c:v>4.6385416762329825</c:v>
                </c:pt>
                <c:pt idx="13">
                  <c:v>4.6738005945095029</c:v>
                </c:pt>
                <c:pt idx="14">
                  <c:v>4.7086838116824126</c:v>
                </c:pt>
                <c:pt idx="15">
                  <c:v>4.7431838293907074</c:v>
                </c:pt>
                <c:pt idx="16">
                  <c:v>4.7772929688890855</c:v>
                </c:pt>
                <c:pt idx="17">
                  <c:v>4.8110033641720502</c:v>
                </c:pt>
                <c:pt idx="18">
                  <c:v>4.8443069547666475</c:v>
                </c:pt>
                <c:pt idx="19">
                  <c:v>4.8771954781736788</c:v>
                </c:pt>
                <c:pt idx="20">
                  <c:v>4.9096604619358111</c:v>
                </c:pt>
                <c:pt idx="21">
                  <c:v>4.941693215310222</c:v>
                </c:pt>
                <c:pt idx="22">
                  <c:v>4.9732848205202131</c:v>
                </c:pt>
                <c:pt idx="23">
                  <c:v>5.0044261235599743</c:v>
                </c:pt>
                <c:pt idx="24">
                  <c:v>5.0351077245235354</c:v>
                </c:pt>
                <c:pt idx="25">
                  <c:v>5.0653199674273619</c:v>
                </c:pt>
                <c:pt idx="26">
                  <c:v>5.0950529294936873</c:v>
                </c:pt>
                <c:pt idx="27">
                  <c:v>5.1242964098582586</c:v>
                </c:pt>
                <c:pt idx="28">
                  <c:v>5.1530399176648753</c:v>
                </c:pt>
                <c:pt idx="29">
                  <c:v>5.1812726595045042</c:v>
                </c:pt>
                <c:pt idx="30">
                  <c:v>5.2089835261542481</c:v>
                </c:pt>
                <c:pt idx="31">
                  <c:v>5.2361610785674859</c:v>
                </c:pt>
                <c:pt idx="32">
                  <c:v>5.2627935330622764</c:v>
                </c:pt>
                <c:pt idx="33">
                  <c:v>5.2888687456516319</c:v>
                </c:pt>
                <c:pt idx="34">
                  <c:v>5.3143741954523929</c:v>
                </c:pt>
                <c:pt idx="35">
                  <c:v>5.3392969671064492</c:v>
                </c:pt>
                <c:pt idx="36">
                  <c:v>5.3636237321403328</c:v>
                </c:pt>
                <c:pt idx="37">
                  <c:v>5.3873407291835482</c:v>
                </c:pt>
                <c:pt idx="38">
                  <c:v>5.4104337429586149</c:v>
                </c:pt>
                <c:pt idx="39">
                  <c:v>5.4328880819476009</c:v>
                </c:pt>
                <c:pt idx="40">
                  <c:v>5.4546885546315487</c:v>
                </c:pt>
                <c:pt idx="41">
                  <c:v>5.4758194441889678</c:v>
                </c:pt>
                <c:pt idx="42">
                  <c:v>5.4962644815291117</c:v>
                </c:pt>
                <c:pt idx="43">
                  <c:v>5.5160068165229337</c:v>
                </c:pt>
                <c:pt idx="44">
                  <c:v>5.5350289872824421</c:v>
                </c:pt>
                <c:pt idx="45">
                  <c:v>5.5533128873227424</c:v>
                </c:pt>
                <c:pt idx="46">
                  <c:v>5.570839730425126</c:v>
                </c:pt>
                <c:pt idx="47">
                  <c:v>5.5875900130007814</c:v>
                </c:pt>
                <c:pt idx="48">
                  <c:v>5.6035434737329028</c:v>
                </c:pt>
                <c:pt idx="49">
                  <c:v>5.6186790502524726</c:v>
                </c:pt>
                <c:pt idx="50">
                  <c:v>5.6329748325751936</c:v>
                </c:pt>
                <c:pt idx="51">
                  <c:v>5.6464080129978669</c:v>
                </c:pt>
                <c:pt idx="52">
                  <c:v>5.6589548321181491</c:v>
                </c:pt>
                <c:pt idx="53">
                  <c:v>5.6705905206033549</c:v>
                </c:pt>
                <c:pt idx="54">
                  <c:v>5.681289236290513</c:v>
                </c:pt>
                <c:pt idx="55">
                  <c:v>5.691023996150177</c:v>
                </c:pt>
                <c:pt idx="56">
                  <c:v>5.6997666025901781</c:v>
                </c:pt>
                <c:pt idx="57">
                  <c:v>5.7074875635109681</c:v>
                </c:pt>
                <c:pt idx="58">
                  <c:v>5.714156005450671</c:v>
                </c:pt>
                <c:pt idx="59">
                  <c:v>5.719739579072888</c:v>
                </c:pt>
                <c:pt idx="60">
                  <c:v>5.7242043561531482</c:v>
                </c:pt>
                <c:pt idx="61">
                  <c:v>5.7275147171073293</c:v>
                </c:pt>
                <c:pt idx="62">
                  <c:v>5.729633227975242</c:v>
                </c:pt>
                <c:pt idx="63">
                  <c:v>5.7305205056217385</c:v>
                </c:pt>
                <c:pt idx="64">
                  <c:v>5.7301350697416815</c:v>
                </c:pt>
                <c:pt idx="65">
                  <c:v>5.7284331800501018</c:v>
                </c:pt>
                <c:pt idx="66">
                  <c:v>5.72536865679833</c:v>
                </c:pt>
                <c:pt idx="67">
                  <c:v>5.7208926824741466</c:v>
                </c:pt>
                <c:pt idx="68">
                  <c:v>5.714953582210736</c:v>
                </c:pt>
                <c:pt idx="69">
                  <c:v>5.7074965800336495</c:v>
                </c:pt>
                <c:pt idx="70">
                  <c:v>5.6984635276062292</c:v>
                </c:pt>
                <c:pt idx="71">
                  <c:v>5.6877926015726139</c:v>
                </c:pt>
                <c:pt idx="72">
                  <c:v>5.675417964924911</c:v>
                </c:pt>
                <c:pt idx="73">
                  <c:v>5.6612693870122435</c:v>
                </c:pt>
                <c:pt idx="74">
                  <c:v>5.6452718158284343</c:v>
                </c:pt>
                <c:pt idx="75">
                  <c:v>5.6273448950230565</c:v>
                </c:pt>
                <c:pt idx="76">
                  <c:v>5.6074024166228948</c:v>
                </c:pt>
                <c:pt idx="77">
                  <c:v>5.5853516986574512</c:v>
                </c:pt>
                <c:pt idx="78">
                  <c:v>5.5610928746650465</c:v>
                </c:pt>
                <c:pt idx="79">
                  <c:v>5.534518079293969</c:v>
                </c:pt>
                <c:pt idx="80">
                  <c:v>5.5055105107548563</c:v>
                </c:pt>
                <c:pt idx="81">
                  <c:v>5.4739433465126996</c:v>
                </c:pt>
                <c:pt idx="82">
                  <c:v>5.4396784830555722</c:v>
                </c:pt>
                <c:pt idx="83">
                  <c:v>5.4025650634605151</c:v>
                </c:pt>
                <c:pt idx="84">
                  <c:v>5.3624377472747637</c:v>
                </c:pt>
                <c:pt idx="85">
                  <c:v>5.31911466522513</c:v>
                </c:pt>
                <c:pt idx="86">
                  <c:v>5.2723949854445005</c:v>
                </c:pt>
                <c:pt idx="87">
                  <c:v>5.2220559968295683</c:v>
                </c:pt>
                <c:pt idx="88">
                  <c:v>5.1678495867440137</c:v>
                </c:pt>
                <c:pt idx="89">
                  <c:v>5.1094979515340118</c:v>
                </c:pt>
                <c:pt idx="90">
                  <c:v>5.0466883247280228</c:v>
                </c:pt>
                <c:pt idx="91">
                  <c:v>4.9790664325537888</c:v>
                </c:pt>
                <c:pt idx="92">
                  <c:v>4.9062282790376246</c:v>
                </c:pt>
                <c:pt idx="93">
                  <c:v>4.8277097069579087</c:v>
                </c:pt>
                <c:pt idx="94">
                  <c:v>4.7429729497120112</c:v>
                </c:pt>
                <c:pt idx="95">
                  <c:v>4.6513890387527423</c:v>
                </c:pt>
                <c:pt idx="96">
                  <c:v>4.552214386804426</c:v>
                </c:pt>
                <c:pt idx="97">
                  <c:v>4.4445589969350809</c:v>
                </c:pt>
                <c:pt idx="98">
                  <c:v>4.3273423115144318</c:v>
                </c:pt>
                <c:pt idx="99">
                  <c:v>4.1992302557683381</c:v>
                </c:pt>
              </c:numCache>
            </c:numRef>
          </c:yVal>
          <c:smooth val="1"/>
          <c:extLst>
            <c:ext xmlns:c16="http://schemas.microsoft.com/office/drawing/2014/chart" uri="{C3380CC4-5D6E-409C-BE32-E72D297353CC}">
              <c16:uniqueId val="{00000001-3547-4D2F-93B1-730DAC4F6F7D}"/>
            </c:ext>
          </c:extLst>
        </c:ser>
        <c:ser>
          <c:idx val="2"/>
          <c:order val="2"/>
          <c:tx>
            <c:strRef>
              <c:f>'Risk Curves'!$E$5</c:f>
              <c:strCache>
                <c:ptCount val="1"/>
                <c:pt idx="0">
                  <c:v>3</c:v>
                </c:pt>
              </c:strCache>
            </c:strRef>
          </c:tx>
          <c:spPr>
            <a:ln w="19050" cap="rnd">
              <a:solidFill>
                <a:schemeClr val="accent3"/>
              </a:solidFill>
              <a:round/>
            </a:ln>
            <a:effectLst/>
          </c:spPr>
          <c:marker>
            <c:symbol val="none"/>
          </c:marker>
          <c:xVal>
            <c:numRef>
              <c:f>'Risk Curves'!$B$11:$B$110</c:f>
              <c:numCache>
                <c:formatCode>General</c:formatCode>
                <c:ptCount val="100"/>
                <c:pt idx="0">
                  <c:v>45</c:v>
                </c:pt>
                <c:pt idx="1">
                  <c:v>45.505050505050505</c:v>
                </c:pt>
                <c:pt idx="2">
                  <c:v>46.01010101010101</c:v>
                </c:pt>
                <c:pt idx="3">
                  <c:v>46.515151515151516</c:v>
                </c:pt>
                <c:pt idx="4">
                  <c:v>47.020202020202021</c:v>
                </c:pt>
                <c:pt idx="5">
                  <c:v>47.525252525252526</c:v>
                </c:pt>
                <c:pt idx="6">
                  <c:v>48.030303030303031</c:v>
                </c:pt>
                <c:pt idx="7">
                  <c:v>48.535353535353536</c:v>
                </c:pt>
                <c:pt idx="8">
                  <c:v>49.040404040404042</c:v>
                </c:pt>
                <c:pt idx="9">
                  <c:v>49.545454545454547</c:v>
                </c:pt>
                <c:pt idx="10">
                  <c:v>50.050505050505052</c:v>
                </c:pt>
                <c:pt idx="11">
                  <c:v>50.555555555555557</c:v>
                </c:pt>
                <c:pt idx="12">
                  <c:v>51.060606060606062</c:v>
                </c:pt>
                <c:pt idx="13">
                  <c:v>51.565656565656568</c:v>
                </c:pt>
                <c:pt idx="14">
                  <c:v>52.070707070707073</c:v>
                </c:pt>
                <c:pt idx="15">
                  <c:v>52.575757575757578</c:v>
                </c:pt>
                <c:pt idx="16">
                  <c:v>53.080808080808083</c:v>
                </c:pt>
                <c:pt idx="17">
                  <c:v>53.585858585858588</c:v>
                </c:pt>
                <c:pt idx="18">
                  <c:v>54.090909090909093</c:v>
                </c:pt>
                <c:pt idx="19">
                  <c:v>54.595959595959599</c:v>
                </c:pt>
                <c:pt idx="20">
                  <c:v>55.101010101010104</c:v>
                </c:pt>
                <c:pt idx="21">
                  <c:v>55.606060606060609</c:v>
                </c:pt>
                <c:pt idx="22">
                  <c:v>56.111111111111114</c:v>
                </c:pt>
                <c:pt idx="23">
                  <c:v>56.616161616161619</c:v>
                </c:pt>
                <c:pt idx="24">
                  <c:v>57.121212121212125</c:v>
                </c:pt>
                <c:pt idx="25">
                  <c:v>57.62626262626263</c:v>
                </c:pt>
                <c:pt idx="26">
                  <c:v>58.131313131313135</c:v>
                </c:pt>
                <c:pt idx="27">
                  <c:v>58.63636363636364</c:v>
                </c:pt>
                <c:pt idx="28">
                  <c:v>59.141414141414145</c:v>
                </c:pt>
                <c:pt idx="29">
                  <c:v>59.646464646464651</c:v>
                </c:pt>
                <c:pt idx="30">
                  <c:v>60.151515151515156</c:v>
                </c:pt>
                <c:pt idx="31">
                  <c:v>60.656565656565661</c:v>
                </c:pt>
                <c:pt idx="32">
                  <c:v>61.161616161616166</c:v>
                </c:pt>
                <c:pt idx="33">
                  <c:v>61.666666666666671</c:v>
                </c:pt>
                <c:pt idx="34">
                  <c:v>62.171717171717177</c:v>
                </c:pt>
                <c:pt idx="35">
                  <c:v>62.676767676767682</c:v>
                </c:pt>
                <c:pt idx="36">
                  <c:v>63.181818181818187</c:v>
                </c:pt>
                <c:pt idx="37">
                  <c:v>63.686868686868692</c:v>
                </c:pt>
                <c:pt idx="38">
                  <c:v>64.191919191919197</c:v>
                </c:pt>
                <c:pt idx="39">
                  <c:v>64.696969696969703</c:v>
                </c:pt>
                <c:pt idx="40">
                  <c:v>65.202020202020208</c:v>
                </c:pt>
                <c:pt idx="41">
                  <c:v>65.707070707070713</c:v>
                </c:pt>
                <c:pt idx="42">
                  <c:v>66.212121212121218</c:v>
                </c:pt>
                <c:pt idx="43">
                  <c:v>66.717171717171723</c:v>
                </c:pt>
                <c:pt idx="44">
                  <c:v>67.222222222222229</c:v>
                </c:pt>
                <c:pt idx="45">
                  <c:v>67.727272727272734</c:v>
                </c:pt>
                <c:pt idx="46">
                  <c:v>68.232323232323239</c:v>
                </c:pt>
                <c:pt idx="47">
                  <c:v>68.737373737373744</c:v>
                </c:pt>
                <c:pt idx="48">
                  <c:v>69.242424242424249</c:v>
                </c:pt>
                <c:pt idx="49">
                  <c:v>69.747474747474755</c:v>
                </c:pt>
                <c:pt idx="50">
                  <c:v>70.25252525252526</c:v>
                </c:pt>
                <c:pt idx="51">
                  <c:v>70.757575757575765</c:v>
                </c:pt>
                <c:pt idx="52">
                  <c:v>71.26262626262627</c:v>
                </c:pt>
                <c:pt idx="53">
                  <c:v>71.767676767676775</c:v>
                </c:pt>
                <c:pt idx="54">
                  <c:v>72.27272727272728</c:v>
                </c:pt>
                <c:pt idx="55">
                  <c:v>72.777777777777786</c:v>
                </c:pt>
                <c:pt idx="56">
                  <c:v>73.282828282828291</c:v>
                </c:pt>
                <c:pt idx="57">
                  <c:v>73.787878787878796</c:v>
                </c:pt>
                <c:pt idx="58">
                  <c:v>74.292929292929301</c:v>
                </c:pt>
                <c:pt idx="59">
                  <c:v>74.797979797979806</c:v>
                </c:pt>
                <c:pt idx="60">
                  <c:v>75.303030303030312</c:v>
                </c:pt>
                <c:pt idx="61">
                  <c:v>75.808080808080817</c:v>
                </c:pt>
                <c:pt idx="62">
                  <c:v>76.313131313131322</c:v>
                </c:pt>
                <c:pt idx="63">
                  <c:v>76.818181818181827</c:v>
                </c:pt>
                <c:pt idx="64">
                  <c:v>77.323232323232332</c:v>
                </c:pt>
                <c:pt idx="65">
                  <c:v>77.828282828282838</c:v>
                </c:pt>
                <c:pt idx="66">
                  <c:v>78.333333333333343</c:v>
                </c:pt>
                <c:pt idx="67">
                  <c:v>78.838383838383848</c:v>
                </c:pt>
                <c:pt idx="68">
                  <c:v>79.343434343434353</c:v>
                </c:pt>
                <c:pt idx="69">
                  <c:v>79.848484848484858</c:v>
                </c:pt>
                <c:pt idx="70">
                  <c:v>80.353535353535364</c:v>
                </c:pt>
                <c:pt idx="71">
                  <c:v>80.858585858585869</c:v>
                </c:pt>
                <c:pt idx="72">
                  <c:v>81.363636363636374</c:v>
                </c:pt>
                <c:pt idx="73">
                  <c:v>81.868686868686879</c:v>
                </c:pt>
                <c:pt idx="74">
                  <c:v>82.373737373737384</c:v>
                </c:pt>
                <c:pt idx="75">
                  <c:v>82.87878787878789</c:v>
                </c:pt>
                <c:pt idx="76">
                  <c:v>83.383838383838395</c:v>
                </c:pt>
                <c:pt idx="77">
                  <c:v>83.8888888888889</c:v>
                </c:pt>
                <c:pt idx="78">
                  <c:v>84.393939393939405</c:v>
                </c:pt>
                <c:pt idx="79">
                  <c:v>84.89898989898991</c:v>
                </c:pt>
                <c:pt idx="80">
                  <c:v>85.404040404040416</c:v>
                </c:pt>
                <c:pt idx="81">
                  <c:v>85.909090909090921</c:v>
                </c:pt>
                <c:pt idx="82">
                  <c:v>86.414141414141426</c:v>
                </c:pt>
                <c:pt idx="83">
                  <c:v>86.919191919191931</c:v>
                </c:pt>
                <c:pt idx="84">
                  <c:v>87.424242424242436</c:v>
                </c:pt>
                <c:pt idx="85">
                  <c:v>87.929292929292941</c:v>
                </c:pt>
                <c:pt idx="86">
                  <c:v>88.434343434343447</c:v>
                </c:pt>
                <c:pt idx="87">
                  <c:v>88.939393939393952</c:v>
                </c:pt>
                <c:pt idx="88">
                  <c:v>89.444444444444457</c:v>
                </c:pt>
                <c:pt idx="89">
                  <c:v>89.949494949494962</c:v>
                </c:pt>
                <c:pt idx="90">
                  <c:v>90.454545454545467</c:v>
                </c:pt>
                <c:pt idx="91">
                  <c:v>90.959595959595973</c:v>
                </c:pt>
                <c:pt idx="92">
                  <c:v>91.464646464646478</c:v>
                </c:pt>
                <c:pt idx="93">
                  <c:v>91.969696969696983</c:v>
                </c:pt>
                <c:pt idx="94">
                  <c:v>92.474747474747488</c:v>
                </c:pt>
                <c:pt idx="95">
                  <c:v>92.979797979797993</c:v>
                </c:pt>
                <c:pt idx="96">
                  <c:v>93.484848484848499</c:v>
                </c:pt>
                <c:pt idx="97">
                  <c:v>93.989898989899004</c:v>
                </c:pt>
                <c:pt idx="98">
                  <c:v>94.494949494949509</c:v>
                </c:pt>
                <c:pt idx="99">
                  <c:v>95.000000000000014</c:v>
                </c:pt>
              </c:numCache>
            </c:numRef>
          </c:xVal>
          <c:yVal>
            <c:numRef>
              <c:f>'Risk Curves'!$J$11:$J$110</c:f>
              <c:numCache>
                <c:formatCode>General</c:formatCode>
                <c:ptCount val="100"/>
                <c:pt idx="0">
                  <c:v>2.7512551504362159</c:v>
                </c:pt>
                <c:pt idx="1">
                  <c:v>2.7759537353172936</c:v>
                </c:pt>
                <c:pt idx="2">
                  <c:v>2.8004174579022822</c:v>
                </c:pt>
                <c:pt idx="3">
                  <c:v>2.824641882995238</c:v>
                </c:pt>
                <c:pt idx="4">
                  <c:v>2.8486224890096778</c:v>
                </c:pt>
                <c:pt idx="5">
                  <c:v>2.8723546650667897</c:v>
                </c:pt>
                <c:pt idx="6">
                  <c:v>2.8958337079733774</c:v>
                </c:pt>
                <c:pt idx="7">
                  <c:v>2.9190548190744128</c:v>
                </c:pt>
                <c:pt idx="8">
                  <c:v>2.9420131009727513</c:v>
                </c:pt>
                <c:pt idx="9">
                  <c:v>2.9647035541090663</c:v>
                </c:pt>
                <c:pt idx="10">
                  <c:v>2.9871210731948814</c:v>
                </c:pt>
                <c:pt idx="11">
                  <c:v>3.0092604434899748</c:v>
                </c:pt>
                <c:pt idx="12">
                  <c:v>3.031116336916384</c:v>
                </c:pt>
                <c:pt idx="13">
                  <c:v>3.0526833079989713</c:v>
                </c:pt>
                <c:pt idx="14">
                  <c:v>3.073955789624172</c:v>
                </c:pt>
                <c:pt idx="15">
                  <c:v>3.0949280886050037</c:v>
                </c:pt>
                <c:pt idx="16">
                  <c:v>3.1155943810426967</c:v>
                </c:pt>
                <c:pt idx="17">
                  <c:v>3.1359487074719414</c:v>
                </c:pt>
                <c:pt idx="18">
                  <c:v>3.1559849677779859</c:v>
                </c:pt>
                <c:pt idx="19">
                  <c:v>3.1756969158717396</c:v>
                </c:pt>
                <c:pt idx="20">
                  <c:v>3.1950781541083884</c:v>
                </c:pt>
                <c:pt idx="21">
                  <c:v>3.2141221274337273</c:v>
                </c:pt>
                <c:pt idx="22">
                  <c:v>3.2328221172422511</c:v>
                </c:pt>
                <c:pt idx="23">
                  <c:v>3.2511712349286404</c:v>
                </c:pt>
                <c:pt idx="24">
                  <c:v>3.2691624151134469</c:v>
                </c:pt>
                <c:pt idx="25">
                  <c:v>3.2867884085224732</c:v>
                </c:pt>
                <c:pt idx="26">
                  <c:v>3.304041774497918</c:v>
                </c:pt>
                <c:pt idx="27">
                  <c:v>3.3209148731168145</c:v>
                </c:pt>
                <c:pt idx="28">
                  <c:v>3.337399856891504</c:v>
                </c:pt>
                <c:pt idx="29">
                  <c:v>3.3534886620241569</c:v>
                </c:pt>
                <c:pt idx="30">
                  <c:v>3.3691729991853601</c:v>
                </c:pt>
                <c:pt idx="31">
                  <c:v>3.3844443437842822</c:v>
                </c:pt>
                <c:pt idx="32">
                  <c:v>3.3992939256955568</c:v>
                </c:pt>
                <c:pt idx="33">
                  <c:v>3.4137127184045823</c:v>
                </c:pt>
                <c:pt idx="34">
                  <c:v>3.4276914275304549</c:v>
                </c:pt>
                <c:pt idx="35">
                  <c:v>3.4412204786813505</c:v>
                </c:pt>
                <c:pt idx="36">
                  <c:v>3.4542900045943457</c:v>
                </c:pt>
                <c:pt idx="37">
                  <c:v>3.4668898315065588</c:v>
                </c:pt>
                <c:pt idx="38">
                  <c:v>3.4790094647002832</c:v>
                </c:pt>
                <c:pt idx="39">
                  <c:v>3.490638073159408</c:v>
                </c:pt>
                <c:pt idx="40">
                  <c:v>3.5017644732687758</c:v>
                </c:pt>
                <c:pt idx="41">
                  <c:v>3.5123771114818405</c:v>
                </c:pt>
                <c:pt idx="42">
                  <c:v>3.522464045875251</c:v>
                </c:pt>
                <c:pt idx="43">
                  <c:v>3.5320129264998892</c:v>
                </c:pt>
                <c:pt idx="44">
                  <c:v>3.5410109744316074</c:v>
                </c:pt>
                <c:pt idx="45">
                  <c:v>3.549444959412579</c:v>
                </c:pt>
                <c:pt idx="46">
                  <c:v>3.5573011759656383</c:v>
                </c:pt>
                <c:pt idx="47">
                  <c:v>3.5645654178503685</c:v>
                </c:pt>
                <c:pt idx="48">
                  <c:v>3.5712229507172233</c:v>
                </c:pt>
                <c:pt idx="49">
                  <c:v>3.5772584828004881</c:v>
                </c:pt>
                <c:pt idx="50">
                  <c:v>3.5826561334736717</c:v>
                </c:pt>
                <c:pt idx="51">
                  <c:v>3.5873993994725408</c:v>
                </c:pt>
                <c:pt idx="52">
                  <c:v>3.5914711185684176</c:v>
                </c:pt>
                <c:pt idx="53">
                  <c:v>3.5948534304515167</c:v>
                </c:pt>
                <c:pt idx="54">
                  <c:v>3.5975277345544869</c:v>
                </c:pt>
                <c:pt idx="55">
                  <c:v>3.5994746445175139</c:v>
                </c:pt>
                <c:pt idx="56">
                  <c:v>3.600673938958332</c:v>
                </c:pt>
                <c:pt idx="57">
                  <c:v>3.6011045081721789</c:v>
                </c:pt>
                <c:pt idx="58">
                  <c:v>3.6007442963385596</c:v>
                </c:pt>
                <c:pt idx="59">
                  <c:v>3.5995702387599362</c:v>
                </c:pt>
                <c:pt idx="60">
                  <c:v>3.5975581935961398</c:v>
                </c:pt>
                <c:pt idx="61">
                  <c:v>3.594682867487653</c:v>
                </c:pt>
                <c:pt idx="62">
                  <c:v>3.59091773438118</c:v>
                </c:pt>
                <c:pt idx="63">
                  <c:v>3.5862349467757793</c:v>
                </c:pt>
                <c:pt idx="64">
                  <c:v>3.5806052385001537</c:v>
                </c:pt>
                <c:pt idx="65">
                  <c:v>3.5739978180040435</c:v>
                </c:pt>
                <c:pt idx="66">
                  <c:v>3.5663802509990323</c:v>
                </c:pt>
                <c:pt idx="67">
                  <c:v>3.5577183311098217</c:v>
                </c:pt>
                <c:pt idx="68">
                  <c:v>3.5479759369930033</c:v>
                </c:pt>
                <c:pt idx="69">
                  <c:v>3.5371148741379392</c:v>
                </c:pt>
                <c:pt idx="70">
                  <c:v>3.5250946992790162</c:v>
                </c:pt>
                <c:pt idx="71">
                  <c:v>3.5118725250059573</c:v>
                </c:pt>
                <c:pt idx="72">
                  <c:v>3.4974028017525862</c:v>
                </c:pt>
                <c:pt idx="73">
                  <c:v>3.4816370738531113</c:v>
                </c:pt>
                <c:pt idx="74">
                  <c:v>3.4645237057647993</c:v>
                </c:pt>
                <c:pt idx="75">
                  <c:v>3.4460075738387745</c:v>
                </c:pt>
                <c:pt idx="76">
                  <c:v>3.4260297181464896</c:v>
                </c:pt>
                <c:pt idx="77">
                  <c:v>3.4045269477987583</c:v>
                </c:pt>
                <c:pt idx="78">
                  <c:v>3.3814313918731549</c:v>
                </c:pt>
                <c:pt idx="79">
                  <c:v>3.3566699864276157</c:v>
                </c:pt>
                <c:pt idx="80">
                  <c:v>3.330163886032167</c:v>
                </c:pt>
                <c:pt idx="81">
                  <c:v>3.3018277856787419</c:v>
                </c:pt>
                <c:pt idx="82">
                  <c:v>3.2715691356707239</c:v>
                </c:pt>
                <c:pt idx="83">
                  <c:v>3.2392872279341969</c:v>
                </c:pt>
                <c:pt idx="84">
                  <c:v>3.2048721268367277</c:v>
                </c:pt>
                <c:pt idx="85">
                  <c:v>3.1682034106402539</c:v>
                </c:pt>
                <c:pt idx="86">
                  <c:v>3.1291486805851823</c:v>
                </c:pt>
                <c:pt idx="87">
                  <c:v>3.0875617824971058</c:v>
                </c:pt>
                <c:pt idx="88">
                  <c:v>3.0432806695765686</c:v>
                </c:pt>
                <c:pt idx="89">
                  <c:v>2.9961248129979134</c:v>
                </c:pt>
                <c:pt idx="90">
                  <c:v>2.9458920366280159</c:v>
                </c:pt>
                <c:pt idx="91">
                  <c:v>2.8923546098562807</c:v>
                </c:pt>
                <c:pt idx="92">
                  <c:v>2.8352543724910722</c:v>
                </c:pt>
                <c:pt idx="93">
                  <c:v>2.774296578994488</c:v>
                </c:pt>
                <c:pt idx="94">
                  <c:v>2.7091420216907984</c:v>
                </c:pt>
                <c:pt idx="95">
                  <c:v>2.639396800503123</c:v>
                </c:pt>
                <c:pt idx="96">
                  <c:v>2.5645988105490223</c:v>
                </c:pt>
                <c:pt idx="97">
                  <c:v>2.4841995492813096</c:v>
                </c:pt>
                <c:pt idx="98">
                  <c:v>2.3975390764372642</c:v>
                </c:pt>
                <c:pt idx="99">
                  <c:v>2.3038106563345919</c:v>
                </c:pt>
              </c:numCache>
            </c:numRef>
          </c:yVal>
          <c:smooth val="1"/>
          <c:extLst>
            <c:ext xmlns:c16="http://schemas.microsoft.com/office/drawing/2014/chart" uri="{C3380CC4-5D6E-409C-BE32-E72D297353CC}">
              <c16:uniqueId val="{00000002-3547-4D2F-93B1-730DAC4F6F7D}"/>
            </c:ext>
          </c:extLst>
        </c:ser>
        <c:ser>
          <c:idx val="3"/>
          <c:order val="3"/>
          <c:tx>
            <c:strRef>
              <c:f>'Risk Curves'!$F$5</c:f>
              <c:strCache>
                <c:ptCount val="1"/>
                <c:pt idx="0">
                  <c:v>4</c:v>
                </c:pt>
              </c:strCache>
            </c:strRef>
          </c:tx>
          <c:spPr>
            <a:ln w="19050" cap="rnd">
              <a:solidFill>
                <a:schemeClr val="accent4"/>
              </a:solidFill>
              <a:round/>
            </a:ln>
            <a:effectLst/>
          </c:spPr>
          <c:marker>
            <c:symbol val="none"/>
          </c:marker>
          <c:xVal>
            <c:numRef>
              <c:f>'Risk Curves'!$B$11:$B$110</c:f>
              <c:numCache>
                <c:formatCode>General</c:formatCode>
                <c:ptCount val="100"/>
                <c:pt idx="0">
                  <c:v>45</c:v>
                </c:pt>
                <c:pt idx="1">
                  <c:v>45.505050505050505</c:v>
                </c:pt>
                <c:pt idx="2">
                  <c:v>46.01010101010101</c:v>
                </c:pt>
                <c:pt idx="3">
                  <c:v>46.515151515151516</c:v>
                </c:pt>
                <c:pt idx="4">
                  <c:v>47.020202020202021</c:v>
                </c:pt>
                <c:pt idx="5">
                  <c:v>47.525252525252526</c:v>
                </c:pt>
                <c:pt idx="6">
                  <c:v>48.030303030303031</c:v>
                </c:pt>
                <c:pt idx="7">
                  <c:v>48.535353535353536</c:v>
                </c:pt>
                <c:pt idx="8">
                  <c:v>49.040404040404042</c:v>
                </c:pt>
                <c:pt idx="9">
                  <c:v>49.545454545454547</c:v>
                </c:pt>
                <c:pt idx="10">
                  <c:v>50.050505050505052</c:v>
                </c:pt>
                <c:pt idx="11">
                  <c:v>50.555555555555557</c:v>
                </c:pt>
                <c:pt idx="12">
                  <c:v>51.060606060606062</c:v>
                </c:pt>
                <c:pt idx="13">
                  <c:v>51.565656565656568</c:v>
                </c:pt>
                <c:pt idx="14">
                  <c:v>52.070707070707073</c:v>
                </c:pt>
                <c:pt idx="15">
                  <c:v>52.575757575757578</c:v>
                </c:pt>
                <c:pt idx="16">
                  <c:v>53.080808080808083</c:v>
                </c:pt>
                <c:pt idx="17">
                  <c:v>53.585858585858588</c:v>
                </c:pt>
                <c:pt idx="18">
                  <c:v>54.090909090909093</c:v>
                </c:pt>
                <c:pt idx="19">
                  <c:v>54.595959595959599</c:v>
                </c:pt>
                <c:pt idx="20">
                  <c:v>55.101010101010104</c:v>
                </c:pt>
                <c:pt idx="21">
                  <c:v>55.606060606060609</c:v>
                </c:pt>
                <c:pt idx="22">
                  <c:v>56.111111111111114</c:v>
                </c:pt>
                <c:pt idx="23">
                  <c:v>56.616161616161619</c:v>
                </c:pt>
                <c:pt idx="24">
                  <c:v>57.121212121212125</c:v>
                </c:pt>
                <c:pt idx="25">
                  <c:v>57.62626262626263</c:v>
                </c:pt>
                <c:pt idx="26">
                  <c:v>58.131313131313135</c:v>
                </c:pt>
                <c:pt idx="27">
                  <c:v>58.63636363636364</c:v>
                </c:pt>
                <c:pt idx="28">
                  <c:v>59.141414141414145</c:v>
                </c:pt>
                <c:pt idx="29">
                  <c:v>59.646464646464651</c:v>
                </c:pt>
                <c:pt idx="30">
                  <c:v>60.151515151515156</c:v>
                </c:pt>
                <c:pt idx="31">
                  <c:v>60.656565656565661</c:v>
                </c:pt>
                <c:pt idx="32">
                  <c:v>61.161616161616166</c:v>
                </c:pt>
                <c:pt idx="33">
                  <c:v>61.666666666666671</c:v>
                </c:pt>
                <c:pt idx="34">
                  <c:v>62.171717171717177</c:v>
                </c:pt>
                <c:pt idx="35">
                  <c:v>62.676767676767682</c:v>
                </c:pt>
                <c:pt idx="36">
                  <c:v>63.181818181818187</c:v>
                </c:pt>
                <c:pt idx="37">
                  <c:v>63.686868686868692</c:v>
                </c:pt>
                <c:pt idx="38">
                  <c:v>64.191919191919197</c:v>
                </c:pt>
                <c:pt idx="39">
                  <c:v>64.696969696969703</c:v>
                </c:pt>
                <c:pt idx="40">
                  <c:v>65.202020202020208</c:v>
                </c:pt>
                <c:pt idx="41">
                  <c:v>65.707070707070713</c:v>
                </c:pt>
                <c:pt idx="42">
                  <c:v>66.212121212121218</c:v>
                </c:pt>
                <c:pt idx="43">
                  <c:v>66.717171717171723</c:v>
                </c:pt>
                <c:pt idx="44">
                  <c:v>67.222222222222229</c:v>
                </c:pt>
                <c:pt idx="45">
                  <c:v>67.727272727272734</c:v>
                </c:pt>
                <c:pt idx="46">
                  <c:v>68.232323232323239</c:v>
                </c:pt>
                <c:pt idx="47">
                  <c:v>68.737373737373744</c:v>
                </c:pt>
                <c:pt idx="48">
                  <c:v>69.242424242424249</c:v>
                </c:pt>
                <c:pt idx="49">
                  <c:v>69.747474747474755</c:v>
                </c:pt>
                <c:pt idx="50">
                  <c:v>70.25252525252526</c:v>
                </c:pt>
                <c:pt idx="51">
                  <c:v>70.757575757575765</c:v>
                </c:pt>
                <c:pt idx="52">
                  <c:v>71.26262626262627</c:v>
                </c:pt>
                <c:pt idx="53">
                  <c:v>71.767676767676775</c:v>
                </c:pt>
                <c:pt idx="54">
                  <c:v>72.27272727272728</c:v>
                </c:pt>
                <c:pt idx="55">
                  <c:v>72.777777777777786</c:v>
                </c:pt>
                <c:pt idx="56">
                  <c:v>73.282828282828291</c:v>
                </c:pt>
                <c:pt idx="57">
                  <c:v>73.787878787878796</c:v>
                </c:pt>
                <c:pt idx="58">
                  <c:v>74.292929292929301</c:v>
                </c:pt>
                <c:pt idx="59">
                  <c:v>74.797979797979806</c:v>
                </c:pt>
                <c:pt idx="60">
                  <c:v>75.303030303030312</c:v>
                </c:pt>
                <c:pt idx="61">
                  <c:v>75.808080808080817</c:v>
                </c:pt>
                <c:pt idx="62">
                  <c:v>76.313131313131322</c:v>
                </c:pt>
                <c:pt idx="63">
                  <c:v>76.818181818181827</c:v>
                </c:pt>
                <c:pt idx="64">
                  <c:v>77.323232323232332</c:v>
                </c:pt>
                <c:pt idx="65">
                  <c:v>77.828282828282838</c:v>
                </c:pt>
                <c:pt idx="66">
                  <c:v>78.333333333333343</c:v>
                </c:pt>
                <c:pt idx="67">
                  <c:v>78.838383838383848</c:v>
                </c:pt>
                <c:pt idx="68">
                  <c:v>79.343434343434353</c:v>
                </c:pt>
                <c:pt idx="69">
                  <c:v>79.848484848484858</c:v>
                </c:pt>
                <c:pt idx="70">
                  <c:v>80.353535353535364</c:v>
                </c:pt>
                <c:pt idx="71">
                  <c:v>80.858585858585869</c:v>
                </c:pt>
                <c:pt idx="72">
                  <c:v>81.363636363636374</c:v>
                </c:pt>
                <c:pt idx="73">
                  <c:v>81.868686868686879</c:v>
                </c:pt>
                <c:pt idx="74">
                  <c:v>82.373737373737384</c:v>
                </c:pt>
                <c:pt idx="75">
                  <c:v>82.87878787878789</c:v>
                </c:pt>
                <c:pt idx="76">
                  <c:v>83.383838383838395</c:v>
                </c:pt>
                <c:pt idx="77">
                  <c:v>83.8888888888889</c:v>
                </c:pt>
                <c:pt idx="78">
                  <c:v>84.393939393939405</c:v>
                </c:pt>
                <c:pt idx="79">
                  <c:v>84.89898989898991</c:v>
                </c:pt>
                <c:pt idx="80">
                  <c:v>85.404040404040416</c:v>
                </c:pt>
                <c:pt idx="81">
                  <c:v>85.909090909090921</c:v>
                </c:pt>
                <c:pt idx="82">
                  <c:v>86.414141414141426</c:v>
                </c:pt>
                <c:pt idx="83">
                  <c:v>86.919191919191931</c:v>
                </c:pt>
                <c:pt idx="84">
                  <c:v>87.424242424242436</c:v>
                </c:pt>
                <c:pt idx="85">
                  <c:v>87.929292929292941</c:v>
                </c:pt>
                <c:pt idx="86">
                  <c:v>88.434343434343447</c:v>
                </c:pt>
                <c:pt idx="87">
                  <c:v>88.939393939393952</c:v>
                </c:pt>
                <c:pt idx="88">
                  <c:v>89.444444444444457</c:v>
                </c:pt>
                <c:pt idx="89">
                  <c:v>89.949494949494962</c:v>
                </c:pt>
                <c:pt idx="90">
                  <c:v>90.454545454545467</c:v>
                </c:pt>
                <c:pt idx="91">
                  <c:v>90.959595959595973</c:v>
                </c:pt>
                <c:pt idx="92">
                  <c:v>91.464646464646478</c:v>
                </c:pt>
                <c:pt idx="93">
                  <c:v>91.969696969696983</c:v>
                </c:pt>
                <c:pt idx="94">
                  <c:v>92.474747474747488</c:v>
                </c:pt>
                <c:pt idx="95">
                  <c:v>92.979797979797993</c:v>
                </c:pt>
                <c:pt idx="96">
                  <c:v>93.484848484848499</c:v>
                </c:pt>
                <c:pt idx="97">
                  <c:v>93.989898989899004</c:v>
                </c:pt>
                <c:pt idx="98">
                  <c:v>94.494949494949509</c:v>
                </c:pt>
                <c:pt idx="99">
                  <c:v>95.000000000000014</c:v>
                </c:pt>
              </c:numCache>
            </c:numRef>
          </c:xVal>
          <c:yVal>
            <c:numRef>
              <c:f>'Risk Curves'!$K$11:$K$110</c:f>
              <c:numCache>
                <c:formatCode>General</c:formatCode>
                <c:ptCount val="100"/>
                <c:pt idx="0">
                  <c:v>2.0469151642966366</c:v>
                </c:pt>
                <c:pt idx="1">
                  <c:v>2.0648591636666769</c:v>
                </c:pt>
                <c:pt idx="2">
                  <c:v>2.0826129882667299</c:v>
                </c:pt>
                <c:pt idx="3">
                  <c:v>2.100173108023895</c:v>
                </c:pt>
                <c:pt idx="4">
                  <c:v>2.1175359263216897</c:v>
                </c:pt>
                <c:pt idx="5">
                  <c:v>2.1346977777996434</c:v>
                </c:pt>
                <c:pt idx="6">
                  <c:v>2.1516549260637619</c:v>
                </c:pt>
                <c:pt idx="7">
                  <c:v>2.1684035613032115</c:v>
                </c:pt>
                <c:pt idx="8">
                  <c:v>2.1849397978077834</c:v>
                </c:pt>
                <c:pt idx="9">
                  <c:v>2.2012596713816501</c:v>
                </c:pt>
                <c:pt idx="10">
                  <c:v>2.2173591366476231</c:v>
                </c:pt>
                <c:pt idx="11">
                  <c:v>2.2332340642357784</c:v>
                </c:pt>
                <c:pt idx="12">
                  <c:v>2.2488802378501149</c:v>
                </c:pt>
                <c:pt idx="13">
                  <c:v>2.2642933512074084</c:v>
                </c:pt>
                <c:pt idx="14">
                  <c:v>2.2794690048399846</c:v>
                </c:pt>
                <c:pt idx="15">
                  <c:v>2.2944027027556047</c:v>
                </c:pt>
                <c:pt idx="16">
                  <c:v>2.3090898489458889</c:v>
                </c:pt>
                <c:pt idx="17">
                  <c:v>2.323525743735261</c:v>
                </c:pt>
                <c:pt idx="18">
                  <c:v>2.3377055799601978</c:v>
                </c:pt>
                <c:pt idx="19">
                  <c:v>2.3516244389700458</c:v>
                </c:pt>
                <c:pt idx="20">
                  <c:v>2.3652772864376836</c:v>
                </c:pt>
                <c:pt idx="21">
                  <c:v>2.3786589679697379</c:v>
                </c:pt>
                <c:pt idx="22">
                  <c:v>2.3917642045034548</c:v>
                </c:pt>
                <c:pt idx="23">
                  <c:v>2.4045875874774634</c:v>
                </c:pt>
                <c:pt idx="24">
                  <c:v>2.4171235737628196</c:v>
                </c:pt>
                <c:pt idx="25">
                  <c:v>2.4293664803385076</c:v>
                </c:pt>
                <c:pt idx="26">
                  <c:v>2.4413104786962236</c:v>
                </c:pt>
                <c:pt idx="27">
                  <c:v>2.452949588956316</c:v>
                </c:pt>
                <c:pt idx="28">
                  <c:v>2.4642776736765404</c:v>
                </c:pt>
                <c:pt idx="29">
                  <c:v>2.4752884313334333</c:v>
                </c:pt>
                <c:pt idx="30">
                  <c:v>2.4859753894545755</c:v>
                </c:pt>
                <c:pt idx="31">
                  <c:v>2.4963318973782069</c:v>
                </c:pt>
                <c:pt idx="32">
                  <c:v>2.5063511186147416</c:v>
                </c:pt>
                <c:pt idx="33">
                  <c:v>2.5160260227830689</c:v>
                </c:pt>
                <c:pt idx="34">
                  <c:v>2.5253493770914073</c:v>
                </c:pt>
                <c:pt idx="35">
                  <c:v>2.5343137373308346</c:v>
                </c:pt>
                <c:pt idx="36">
                  <c:v>2.5429114383463958</c:v>
                </c:pt>
                <c:pt idx="37">
                  <c:v>2.5511345839478059</c:v>
                </c:pt>
                <c:pt idx="38">
                  <c:v>2.5589750362182198</c:v>
                </c:pt>
                <c:pt idx="39">
                  <c:v>2.5664244041763595</c:v>
                </c:pt>
                <c:pt idx="40">
                  <c:v>2.5734740317425455</c:v>
                </c:pt>
                <c:pt idx="41">
                  <c:v>2.5801149849553786</c:v>
                </c:pt>
                <c:pt idx="42">
                  <c:v>2.5863380383802759</c:v>
                </c:pt>
                <c:pt idx="43">
                  <c:v>2.5921336606459233</c:v>
                </c:pt>
                <c:pt idx="44">
                  <c:v>2.5974919990384757</c:v>
                </c:pt>
                <c:pt idx="45">
                  <c:v>2.6024028630758922</c:v>
                </c:pt>
                <c:pt idx="46">
                  <c:v>2.6068557069790277</c:v>
                </c:pt>
                <c:pt idx="47">
                  <c:v>2.6108396109448986</c:v>
                </c:pt>
                <c:pt idx="48">
                  <c:v>2.614343261120311</c:v>
                </c:pt>
                <c:pt idx="49">
                  <c:v>2.6173549281628015</c:v>
                </c:pt>
                <c:pt idx="50">
                  <c:v>2.6198624442627882</c:v>
                </c:pt>
                <c:pt idx="51">
                  <c:v>2.6218531784892529</c:v>
                </c:pt>
                <c:pt idx="52">
                  <c:v>2.6233140103047559</c:v>
                </c:pt>
                <c:pt idx="53">
                  <c:v>2.6242313010793383</c:v>
                </c:pt>
                <c:pt idx="54">
                  <c:v>2.6245908634124957</c:v>
                </c:pt>
                <c:pt idx="55">
                  <c:v>2.6243779280527288</c:v>
                </c:pt>
                <c:pt idx="56">
                  <c:v>2.623577108176506</c:v>
                </c:pt>
                <c:pt idx="57">
                  <c:v>2.6221723607625593</c:v>
                </c:pt>
                <c:pt idx="58">
                  <c:v>2.6201469447639485</c:v>
                </c:pt>
                <c:pt idx="59">
                  <c:v>2.6174833757440341</c:v>
                </c:pt>
                <c:pt idx="60">
                  <c:v>2.6141633765998789</c:v>
                </c:pt>
                <c:pt idx="61">
                  <c:v>2.6101678239479424</c:v>
                </c:pt>
                <c:pt idx="62">
                  <c:v>2.6054766896913382</c:v>
                </c:pt>
                <c:pt idx="63">
                  <c:v>2.600068977222683</c:v>
                </c:pt>
                <c:pt idx="64">
                  <c:v>2.5939226516414586</c:v>
                </c:pt>
                <c:pt idx="65">
                  <c:v>2.5870145632778145</c:v>
                </c:pt>
                <c:pt idx="66">
                  <c:v>2.5793203637121231</c:v>
                </c:pt>
                <c:pt idx="67">
                  <c:v>2.5708144133607531</c:v>
                </c:pt>
                <c:pt idx="68">
                  <c:v>2.56146967955784</c:v>
                </c:pt>
                <c:pt idx="69">
                  <c:v>2.5512576238977571</c:v>
                </c:pt>
                <c:pt idx="70">
                  <c:v>2.5401480774068563</c:v>
                </c:pt>
                <c:pt idx="71">
                  <c:v>2.5281091018802853</c:v>
                </c:pt>
                <c:pt idx="72">
                  <c:v>2.5151068354423991</c:v>
                </c:pt>
                <c:pt idx="73">
                  <c:v>2.5011053200554745</c:v>
                </c:pt>
                <c:pt idx="74">
                  <c:v>2.4860663083012602</c:v>
                </c:pt>
                <c:pt idx="75">
                  <c:v>2.4699490462740141</c:v>
                </c:pt>
                <c:pt idx="76">
                  <c:v>2.4527100288330885</c:v>
                </c:pt>
                <c:pt idx="77">
                  <c:v>2.4343027227414575</c:v>
                </c:pt>
                <c:pt idx="78">
                  <c:v>2.4146772523279321</c:v>
                </c:pt>
                <c:pt idx="79">
                  <c:v>2.3937800412104804</c:v>
                </c:pt>
                <c:pt idx="80">
                  <c:v>2.3715534022495182</c:v>
                </c:pt>
                <c:pt idx="81">
                  <c:v>2.3479350661806384</c:v>
                </c:pt>
                <c:pt idx="82">
                  <c:v>2.3228576372053942</c:v>
                </c:pt>
                <c:pt idx="83">
                  <c:v>2.2962479610547151</c:v>
                </c:pt>
                <c:pt idx="84">
                  <c:v>2.2680263874887001</c:v>
                </c:pt>
                <c:pt idx="85">
                  <c:v>2.2381059045973664</c:v>
                </c:pt>
                <c:pt idx="86">
                  <c:v>2.2063911162498964</c:v>
                </c:pt>
                <c:pt idx="87">
                  <c:v>2.1727770260873567</c:v>
                </c:pt>
                <c:pt idx="88">
                  <c:v>2.137147580823215</c:v>
                </c:pt>
                <c:pt idx="89">
                  <c:v>2.0993739112345478</c:v>
                </c:pt>
                <c:pt idx="90">
                  <c:v>2.0593121895087814</c:v>
                </c:pt>
                <c:pt idx="91">
                  <c:v>2.0168009941868821</c:v>
                </c:pt>
                <c:pt idx="92">
                  <c:v>1.9716580351895732</c:v>
                </c:pt>
                <c:pt idx="93">
                  <c:v>1.9236760356885791</c:v>
                </c:pt>
                <c:pt idx="94">
                  <c:v>1.8726174858888931</c:v>
                </c:pt>
                <c:pt idx="95">
                  <c:v>1.8182078614134727</c:v>
                </c:pt>
                <c:pt idx="96">
                  <c:v>1.7601267111893644</c:v>
                </c:pt>
                <c:pt idx="97">
                  <c:v>1.6979957235785492</c:v>
                </c:pt>
                <c:pt idx="98">
                  <c:v>1.6313623976989564</c:v>
                </c:pt>
                <c:pt idx="99">
                  <c:v>1.5596771345119207</c:v>
                </c:pt>
              </c:numCache>
            </c:numRef>
          </c:yVal>
          <c:smooth val="1"/>
          <c:extLst>
            <c:ext xmlns:c16="http://schemas.microsoft.com/office/drawing/2014/chart" uri="{C3380CC4-5D6E-409C-BE32-E72D297353CC}">
              <c16:uniqueId val="{00000003-3547-4D2F-93B1-730DAC4F6F7D}"/>
            </c:ext>
          </c:extLst>
        </c:ser>
        <c:dLbls>
          <c:showLegendKey val="0"/>
          <c:showVal val="0"/>
          <c:showCatName val="0"/>
          <c:showSerName val="0"/>
          <c:showPercent val="0"/>
          <c:showBubbleSize val="0"/>
        </c:dLbls>
        <c:axId val="1076210607"/>
        <c:axId val="1076189007"/>
      </c:scatterChart>
      <c:valAx>
        <c:axId val="1076210607"/>
        <c:scaling>
          <c:orientation val="minMax"/>
          <c:max val="95"/>
          <c:min val="45"/>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In-Tolerance</a:t>
                </a:r>
                <a:r>
                  <a:rPr lang="en-US" baseline="0"/>
                  <a:t> Probability</a:t>
                </a:r>
                <a:endParaRPr lang="en-US"/>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76189007"/>
        <c:crosses val="autoZero"/>
        <c:crossBetween val="midCat"/>
      </c:valAx>
      <c:valAx>
        <c:axId val="1076189007"/>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Probability of False Reject %</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76210607"/>
        <c:crosses val="autoZero"/>
        <c:crossBetween val="midCat"/>
      </c:valAx>
      <c:spPr>
        <a:solidFill>
          <a:schemeClr val="bg1">
            <a:lumMod val="95000"/>
          </a:schemeClr>
        </a:solid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51132972681593"/>
          <c:y val="3.6297640653357534E-2"/>
          <c:w val="0.84316593188687605"/>
          <c:h val="0.85393386369389424"/>
        </c:manualLayout>
      </c:layout>
      <c:scatterChart>
        <c:scatterStyle val="lineMarker"/>
        <c:varyColors val="0"/>
        <c:ser>
          <c:idx val="0"/>
          <c:order val="0"/>
          <c:spPr>
            <a:ln w="28575" cap="rnd">
              <a:solidFill>
                <a:schemeClr val="tx1"/>
              </a:solidFill>
              <a:prstDash val="dash"/>
              <a:round/>
            </a:ln>
            <a:effectLst/>
          </c:spPr>
          <c:marker>
            <c:symbol val="none"/>
          </c:marker>
          <c:xVal>
            <c:numRef>
              <c:f>'Risk - Attributes Gage'!$N$3:$N$4</c:f>
              <c:numCache>
                <c:formatCode>General</c:formatCode>
                <c:ptCount val="2"/>
                <c:pt idx="0">
                  <c:v>99.8</c:v>
                </c:pt>
                <c:pt idx="1">
                  <c:v>100.10000000000001</c:v>
                </c:pt>
              </c:numCache>
            </c:numRef>
          </c:xVal>
          <c:yVal>
            <c:numRef>
              <c:f>'Risk - Attributes Gage'!$O$3:$O$4</c:f>
              <c:numCache>
                <c:formatCode>0.0</c:formatCode>
                <c:ptCount val="2"/>
                <c:pt idx="0">
                  <c:v>100</c:v>
                </c:pt>
                <c:pt idx="1">
                  <c:v>100</c:v>
                </c:pt>
              </c:numCache>
            </c:numRef>
          </c:yVal>
          <c:smooth val="0"/>
          <c:extLst>
            <c:ext xmlns:c16="http://schemas.microsoft.com/office/drawing/2014/chart" uri="{C3380CC4-5D6E-409C-BE32-E72D297353CC}">
              <c16:uniqueId val="{00000007-E604-4447-83DC-8ACDE4DFF15C}"/>
            </c:ext>
          </c:extLst>
        </c:ser>
        <c:ser>
          <c:idx val="1"/>
          <c:order val="1"/>
          <c:spPr>
            <a:ln w="28575" cap="rnd">
              <a:solidFill>
                <a:schemeClr val="tx1"/>
              </a:solidFill>
              <a:prstDash val="dash"/>
              <a:round/>
            </a:ln>
            <a:effectLst/>
          </c:spPr>
          <c:marker>
            <c:symbol val="none"/>
          </c:marker>
          <c:xVal>
            <c:numRef>
              <c:f>'Risk - Attributes Gage'!$O$3:$O$4</c:f>
              <c:numCache>
                <c:formatCode>0.0</c:formatCode>
                <c:ptCount val="2"/>
                <c:pt idx="0">
                  <c:v>100</c:v>
                </c:pt>
                <c:pt idx="1">
                  <c:v>100</c:v>
                </c:pt>
              </c:numCache>
            </c:numRef>
          </c:xVal>
          <c:yVal>
            <c:numRef>
              <c:f>'Risk - Attributes Gage'!$N$3:$N$4</c:f>
              <c:numCache>
                <c:formatCode>General</c:formatCode>
                <c:ptCount val="2"/>
                <c:pt idx="0">
                  <c:v>99.8</c:v>
                </c:pt>
                <c:pt idx="1">
                  <c:v>100.10000000000001</c:v>
                </c:pt>
              </c:numCache>
            </c:numRef>
          </c:yVal>
          <c:smooth val="0"/>
          <c:extLst>
            <c:ext xmlns:c16="http://schemas.microsoft.com/office/drawing/2014/chart" uri="{C3380CC4-5D6E-409C-BE32-E72D297353CC}">
              <c16:uniqueId val="{00000008-E604-4447-83DC-8ACDE4DFF15C}"/>
            </c:ext>
          </c:extLst>
        </c:ser>
        <c:ser>
          <c:idx val="2"/>
          <c:order val="2"/>
          <c:spPr>
            <a:ln w="28575" cap="rnd">
              <a:noFill/>
              <a:round/>
            </a:ln>
            <a:effectLst/>
          </c:spPr>
          <c:marker>
            <c:symbol val="circle"/>
            <c:size val="2"/>
            <c:spPr>
              <a:solidFill>
                <a:schemeClr val="accent3"/>
              </a:solidFill>
              <a:ln w="9525">
                <a:solidFill>
                  <a:schemeClr val="accent1"/>
                </a:solidFill>
              </a:ln>
              <a:effectLst/>
            </c:spPr>
          </c:marker>
          <c:xVal>
            <c:numRef>
              <c:f>'Risk - Attributes Gage'!$N$11:$N$1010</c:f>
              <c:numCache>
                <c:formatCode>General</c:formatCode>
                <c:ptCount val="1000"/>
                <c:pt idx="0">
                  <c:v>99.898070941994661</c:v>
                </c:pt>
                <c:pt idx="1">
                  <c:v>99.918992148079539</c:v>
                </c:pt>
                <c:pt idx="2">
                  <c:v>99.908670292694552</c:v>
                </c:pt>
                <c:pt idx="3">
                  <c:v>99.855547009444606</c:v>
                </c:pt>
                <c:pt idx="4">
                  <c:v>99.945504080030958</c:v>
                </c:pt>
                <c:pt idx="5">
                  <c:v>99.927997603201149</c:v>
                </c:pt>
                <c:pt idx="6">
                  <c:v>99.919810591039777</c:v>
                </c:pt>
                <c:pt idx="7">
                  <c:v>99.930221884063428</c:v>
                </c:pt>
                <c:pt idx="8">
                  <c:v>100.01239816951801</c:v>
                </c:pt>
                <c:pt idx="9">
                  <c:v>99.862207713658577</c:v>
                </c:pt>
                <c:pt idx="10">
                  <c:v>99.885248807027651</c:v>
                </c:pt>
                <c:pt idx="11">
                  <c:v>99.89938563732629</c:v>
                </c:pt>
                <c:pt idx="12">
                  <c:v>100.01760636866864</c:v>
                </c:pt>
                <c:pt idx="13">
                  <c:v>99.937904616678537</c:v>
                </c:pt>
                <c:pt idx="14">
                  <c:v>100.04366951800631</c:v>
                </c:pt>
                <c:pt idx="15">
                  <c:v>99.942685219978429</c:v>
                </c:pt>
                <c:pt idx="16">
                  <c:v>99.990992524938392</c:v>
                </c:pt>
                <c:pt idx="17">
                  <c:v>99.937491911750655</c:v>
                </c:pt>
                <c:pt idx="18">
                  <c:v>99.890462249248415</c:v>
                </c:pt>
                <c:pt idx="19">
                  <c:v>99.923606059622102</c:v>
                </c:pt>
                <c:pt idx="20">
                  <c:v>99.995608955104203</c:v>
                </c:pt>
                <c:pt idx="21">
                  <c:v>100.00407131661862</c:v>
                </c:pt>
                <c:pt idx="22">
                  <c:v>99.923808860384966</c:v>
                </c:pt>
                <c:pt idx="23">
                  <c:v>99.915226995253249</c:v>
                </c:pt>
                <c:pt idx="24">
                  <c:v>99.99560683430586</c:v>
                </c:pt>
                <c:pt idx="25">
                  <c:v>99.883336093225793</c:v>
                </c:pt>
                <c:pt idx="26">
                  <c:v>99.94401415069818</c:v>
                </c:pt>
                <c:pt idx="27">
                  <c:v>99.966062489756069</c:v>
                </c:pt>
                <c:pt idx="28">
                  <c:v>99.870167123762528</c:v>
                </c:pt>
                <c:pt idx="29">
                  <c:v>99.9938600277126</c:v>
                </c:pt>
                <c:pt idx="30">
                  <c:v>99.950908263813957</c:v>
                </c:pt>
                <c:pt idx="31">
                  <c:v>99.92292024342315</c:v>
                </c:pt>
                <c:pt idx="32">
                  <c:v>99.996682351918594</c:v>
                </c:pt>
                <c:pt idx="33">
                  <c:v>99.898548796966267</c:v>
                </c:pt>
                <c:pt idx="34">
                  <c:v>99.940073573993118</c:v>
                </c:pt>
                <c:pt idx="35">
                  <c:v>99.852527969622813</c:v>
                </c:pt>
                <c:pt idx="36">
                  <c:v>99.914610584543894</c:v>
                </c:pt>
                <c:pt idx="37">
                  <c:v>99.974496546863335</c:v>
                </c:pt>
                <c:pt idx="38">
                  <c:v>100.01036368480472</c:v>
                </c:pt>
                <c:pt idx="39">
                  <c:v>99.949100514222025</c:v>
                </c:pt>
                <c:pt idx="40">
                  <c:v>99.962297567047543</c:v>
                </c:pt>
                <c:pt idx="41">
                  <c:v>99.98517881410622</c:v>
                </c:pt>
                <c:pt idx="42">
                  <c:v>99.909007643725445</c:v>
                </c:pt>
                <c:pt idx="43">
                  <c:v>99.931086612073869</c:v>
                </c:pt>
                <c:pt idx="44">
                  <c:v>99.97449383548107</c:v>
                </c:pt>
                <c:pt idx="45">
                  <c:v>99.973694373629982</c:v>
                </c:pt>
                <c:pt idx="46">
                  <c:v>99.964879589494174</c:v>
                </c:pt>
                <c:pt idx="47">
                  <c:v>99.964126537851726</c:v>
                </c:pt>
                <c:pt idx="48">
                  <c:v>99.91089684498418</c:v>
                </c:pt>
                <c:pt idx="49">
                  <c:v>99.855850840562638</c:v>
                </c:pt>
                <c:pt idx="50">
                  <c:v>100.04472132478787</c:v>
                </c:pt>
                <c:pt idx="51">
                  <c:v>99.926456581376399</c:v>
                </c:pt>
                <c:pt idx="52">
                  <c:v>99.863786638239745</c:v>
                </c:pt>
                <c:pt idx="53">
                  <c:v>100.00151006518173</c:v>
                </c:pt>
                <c:pt idx="54">
                  <c:v>99.939319221691704</c:v>
                </c:pt>
                <c:pt idx="55">
                  <c:v>99.920606423990989</c:v>
                </c:pt>
                <c:pt idx="56">
                  <c:v>100.07138998979634</c:v>
                </c:pt>
                <c:pt idx="57">
                  <c:v>99.96957406656081</c:v>
                </c:pt>
                <c:pt idx="58">
                  <c:v>99.964696552768089</c:v>
                </c:pt>
                <c:pt idx="59">
                  <c:v>99.903382475192828</c:v>
                </c:pt>
                <c:pt idx="60">
                  <c:v>99.956491048951108</c:v>
                </c:pt>
                <c:pt idx="61">
                  <c:v>100.04170506591612</c:v>
                </c:pt>
                <c:pt idx="62">
                  <c:v>99.92013268977486</c:v>
                </c:pt>
                <c:pt idx="63">
                  <c:v>99.992174515443281</c:v>
                </c:pt>
                <c:pt idx="64">
                  <c:v>99.919870766117711</c:v>
                </c:pt>
                <c:pt idx="65">
                  <c:v>99.865668741605305</c:v>
                </c:pt>
                <c:pt idx="66">
                  <c:v>99.898317523244941</c:v>
                </c:pt>
                <c:pt idx="67">
                  <c:v>100.01417171068989</c:v>
                </c:pt>
                <c:pt idx="68">
                  <c:v>99.934069534602557</c:v>
                </c:pt>
                <c:pt idx="69">
                  <c:v>100.00313214621994</c:v>
                </c:pt>
                <c:pt idx="70">
                  <c:v>99.908530141735</c:v>
                </c:pt>
                <c:pt idx="71">
                  <c:v>99.828066457413698</c:v>
                </c:pt>
                <c:pt idx="72">
                  <c:v>99.943783371313401</c:v>
                </c:pt>
                <c:pt idx="73">
                  <c:v>99.997287955750323</c:v>
                </c:pt>
                <c:pt idx="74">
                  <c:v>99.997313506506387</c:v>
                </c:pt>
                <c:pt idx="75">
                  <c:v>99.976731241953019</c:v>
                </c:pt>
                <c:pt idx="76">
                  <c:v>99.970643674076967</c:v>
                </c:pt>
                <c:pt idx="77">
                  <c:v>99.929736224034457</c:v>
                </c:pt>
                <c:pt idx="78">
                  <c:v>99.911189977427156</c:v>
                </c:pt>
                <c:pt idx="79">
                  <c:v>99.927691282227244</c:v>
                </c:pt>
                <c:pt idx="80">
                  <c:v>99.961216177284442</c:v>
                </c:pt>
                <c:pt idx="81">
                  <c:v>99.975136397593687</c:v>
                </c:pt>
                <c:pt idx="82">
                  <c:v>99.92452709977303</c:v>
                </c:pt>
                <c:pt idx="83">
                  <c:v>99.952544596852633</c:v>
                </c:pt>
                <c:pt idx="84">
                  <c:v>99.825296752286022</c:v>
                </c:pt>
                <c:pt idx="85">
                  <c:v>99.833715290392945</c:v>
                </c:pt>
                <c:pt idx="86">
                  <c:v>99.946133396625839</c:v>
                </c:pt>
                <c:pt idx="87">
                  <c:v>99.942585464656688</c:v>
                </c:pt>
                <c:pt idx="88">
                  <c:v>99.973937237387389</c:v>
                </c:pt>
                <c:pt idx="89">
                  <c:v>99.985981626510792</c:v>
                </c:pt>
                <c:pt idx="90">
                  <c:v>100.00961977288253</c:v>
                </c:pt>
                <c:pt idx="91">
                  <c:v>99.856809190475033</c:v>
                </c:pt>
                <c:pt idx="92">
                  <c:v>99.916188025146042</c:v>
                </c:pt>
                <c:pt idx="93">
                  <c:v>99.924000570078803</c:v>
                </c:pt>
                <c:pt idx="94">
                  <c:v>99.890641964890463</c:v>
                </c:pt>
                <c:pt idx="95">
                  <c:v>99.930409419816158</c:v>
                </c:pt>
                <c:pt idx="96">
                  <c:v>99.896960633922887</c:v>
                </c:pt>
                <c:pt idx="97">
                  <c:v>99.962248652705043</c:v>
                </c:pt>
                <c:pt idx="98">
                  <c:v>99.930181417559183</c:v>
                </c:pt>
                <c:pt idx="99">
                  <c:v>100.03430520632403</c:v>
                </c:pt>
                <c:pt idx="100">
                  <c:v>99.91531351150843</c:v>
                </c:pt>
                <c:pt idx="101">
                  <c:v>99.965664377527318</c:v>
                </c:pt>
                <c:pt idx="102">
                  <c:v>100.02466499866593</c:v>
                </c:pt>
                <c:pt idx="103">
                  <c:v>100.0217741809648</c:v>
                </c:pt>
                <c:pt idx="104">
                  <c:v>99.967033115464645</c:v>
                </c:pt>
                <c:pt idx="105">
                  <c:v>99.96182329405103</c:v>
                </c:pt>
                <c:pt idx="106">
                  <c:v>100.04059561689404</c:v>
                </c:pt>
                <c:pt idx="107">
                  <c:v>99.852808789815683</c:v>
                </c:pt>
                <c:pt idx="108">
                  <c:v>99.927477849559381</c:v>
                </c:pt>
                <c:pt idx="109">
                  <c:v>100.00709255144255</c:v>
                </c:pt>
                <c:pt idx="110">
                  <c:v>99.897594663309519</c:v>
                </c:pt>
                <c:pt idx="111">
                  <c:v>99.900456382145734</c:v>
                </c:pt>
                <c:pt idx="112">
                  <c:v>99.880910139531309</c:v>
                </c:pt>
                <c:pt idx="113">
                  <c:v>99.962233759310976</c:v>
                </c:pt>
                <c:pt idx="114">
                  <c:v>99.968340021582407</c:v>
                </c:pt>
                <c:pt idx="115">
                  <c:v>99.941105967467223</c:v>
                </c:pt>
                <c:pt idx="116">
                  <c:v>99.887355978138174</c:v>
                </c:pt>
                <c:pt idx="117">
                  <c:v>99.956114523305999</c:v>
                </c:pt>
                <c:pt idx="118">
                  <c:v>99.993885192340599</c:v>
                </c:pt>
                <c:pt idx="119">
                  <c:v>99.973223244804686</c:v>
                </c:pt>
                <c:pt idx="120">
                  <c:v>99.949693634272947</c:v>
                </c:pt>
                <c:pt idx="121">
                  <c:v>99.961722394458064</c:v>
                </c:pt>
                <c:pt idx="122">
                  <c:v>99.928713246402211</c:v>
                </c:pt>
                <c:pt idx="123">
                  <c:v>99.869639291553526</c:v>
                </c:pt>
                <c:pt idx="124">
                  <c:v>99.837931393605061</c:v>
                </c:pt>
                <c:pt idx="125">
                  <c:v>100.05110241189031</c:v>
                </c:pt>
                <c:pt idx="126">
                  <c:v>99.908974958435863</c:v>
                </c:pt>
                <c:pt idx="127">
                  <c:v>99.850128609397913</c:v>
                </c:pt>
                <c:pt idx="128">
                  <c:v>99.927159623053626</c:v>
                </c:pt>
                <c:pt idx="129">
                  <c:v>99.995678151802039</c:v>
                </c:pt>
                <c:pt idx="130">
                  <c:v>99.937833333750916</c:v>
                </c:pt>
                <c:pt idx="131">
                  <c:v>99.862389860598341</c:v>
                </c:pt>
                <c:pt idx="132">
                  <c:v>99.923657931355038</c:v>
                </c:pt>
                <c:pt idx="133">
                  <c:v>100.01881935510063</c:v>
                </c:pt>
                <c:pt idx="134">
                  <c:v>99.987278672148804</c:v>
                </c:pt>
                <c:pt idx="135">
                  <c:v>99.945466904474358</c:v>
                </c:pt>
                <c:pt idx="136">
                  <c:v>99.861137440668941</c:v>
                </c:pt>
                <c:pt idx="137">
                  <c:v>99.984432833547217</c:v>
                </c:pt>
                <c:pt idx="138">
                  <c:v>100.04622527430362</c:v>
                </c:pt>
                <c:pt idx="139">
                  <c:v>99.883994980480665</c:v>
                </c:pt>
                <c:pt idx="140">
                  <c:v>99.902256216608393</c:v>
                </c:pt>
                <c:pt idx="141">
                  <c:v>99.997177987160171</c:v>
                </c:pt>
                <c:pt idx="142">
                  <c:v>99.958745488546981</c:v>
                </c:pt>
                <c:pt idx="143">
                  <c:v>99.947078750882909</c:v>
                </c:pt>
                <c:pt idx="144">
                  <c:v>99.904738614964288</c:v>
                </c:pt>
                <c:pt idx="145">
                  <c:v>99.901860620512423</c:v>
                </c:pt>
                <c:pt idx="146">
                  <c:v>99.946642453949408</c:v>
                </c:pt>
                <c:pt idx="147">
                  <c:v>99.945887704548966</c:v>
                </c:pt>
                <c:pt idx="148">
                  <c:v>100.02288417887196</c:v>
                </c:pt>
                <c:pt idx="149">
                  <c:v>99.966528035070155</c:v>
                </c:pt>
                <c:pt idx="150">
                  <c:v>99.917009091470419</c:v>
                </c:pt>
                <c:pt idx="151">
                  <c:v>99.951764158592297</c:v>
                </c:pt>
                <c:pt idx="152">
                  <c:v>99.971485891964235</c:v>
                </c:pt>
                <c:pt idx="153">
                  <c:v>99.913815370529377</c:v>
                </c:pt>
                <c:pt idx="154">
                  <c:v>99.915200937678449</c:v>
                </c:pt>
                <c:pt idx="155">
                  <c:v>99.882443165241909</c:v>
                </c:pt>
                <c:pt idx="156">
                  <c:v>99.997819225372893</c:v>
                </c:pt>
                <c:pt idx="157">
                  <c:v>99.895616606881433</c:v>
                </c:pt>
                <c:pt idx="158">
                  <c:v>99.956984212021524</c:v>
                </c:pt>
                <c:pt idx="159">
                  <c:v>99.915822080921771</c:v>
                </c:pt>
                <c:pt idx="160">
                  <c:v>99.983900313269871</c:v>
                </c:pt>
                <c:pt idx="161">
                  <c:v>99.984910287798641</c:v>
                </c:pt>
                <c:pt idx="162">
                  <c:v>99.858778251983168</c:v>
                </c:pt>
                <c:pt idx="163">
                  <c:v>99.940192156858188</c:v>
                </c:pt>
                <c:pt idx="164">
                  <c:v>100.00640086018613</c:v>
                </c:pt>
                <c:pt idx="165">
                  <c:v>99.955302473947782</c:v>
                </c:pt>
                <c:pt idx="166">
                  <c:v>99.953780457731426</c:v>
                </c:pt>
                <c:pt idx="167">
                  <c:v>99.923934591409292</c:v>
                </c:pt>
                <c:pt idx="168">
                  <c:v>99.983008170202481</c:v>
                </c:pt>
                <c:pt idx="169">
                  <c:v>99.959449500272868</c:v>
                </c:pt>
                <c:pt idx="170">
                  <c:v>100.08169505066671</c:v>
                </c:pt>
                <c:pt idx="171">
                  <c:v>99.95487087612986</c:v>
                </c:pt>
                <c:pt idx="172">
                  <c:v>99.959509112816889</c:v>
                </c:pt>
                <c:pt idx="173">
                  <c:v>99.956015224813669</c:v>
                </c:pt>
                <c:pt idx="174">
                  <c:v>99.945391015239139</c:v>
                </c:pt>
                <c:pt idx="175">
                  <c:v>99.841770595600366</c:v>
                </c:pt>
                <c:pt idx="176">
                  <c:v>100.01104990005605</c:v>
                </c:pt>
                <c:pt idx="177">
                  <c:v>100.00561075711188</c:v>
                </c:pt>
                <c:pt idx="178">
                  <c:v>99.890310881450176</c:v>
                </c:pt>
                <c:pt idx="179">
                  <c:v>100.05502882429647</c:v>
                </c:pt>
                <c:pt idx="180">
                  <c:v>99.893244964473539</c:v>
                </c:pt>
                <c:pt idx="181">
                  <c:v>99.950296846286861</c:v>
                </c:pt>
                <c:pt idx="182">
                  <c:v>100.03988209387524</c:v>
                </c:pt>
                <c:pt idx="183">
                  <c:v>99.987140305527944</c:v>
                </c:pt>
                <c:pt idx="184">
                  <c:v>99.893521951815671</c:v>
                </c:pt>
                <c:pt idx="185">
                  <c:v>99.920147166673189</c:v>
                </c:pt>
                <c:pt idx="186">
                  <c:v>99.945620526210291</c:v>
                </c:pt>
                <c:pt idx="187">
                  <c:v>99.957873514360983</c:v>
                </c:pt>
                <c:pt idx="188">
                  <c:v>99.918864833724214</c:v>
                </c:pt>
                <c:pt idx="189">
                  <c:v>99.991158697765812</c:v>
                </c:pt>
                <c:pt idx="190">
                  <c:v>99.984456367972513</c:v>
                </c:pt>
                <c:pt idx="191">
                  <c:v>99.986485607961725</c:v>
                </c:pt>
                <c:pt idx="192">
                  <c:v>99.943107530437729</c:v>
                </c:pt>
                <c:pt idx="193">
                  <c:v>99.946031563564887</c:v>
                </c:pt>
                <c:pt idx="194">
                  <c:v>99.877077873073375</c:v>
                </c:pt>
                <c:pt idx="195">
                  <c:v>100.0522370537964</c:v>
                </c:pt>
                <c:pt idx="196">
                  <c:v>100.00235596876949</c:v>
                </c:pt>
                <c:pt idx="197">
                  <c:v>99.874677908670478</c:v>
                </c:pt>
                <c:pt idx="198">
                  <c:v>99.969896605855254</c:v>
                </c:pt>
                <c:pt idx="199">
                  <c:v>99.952386012537971</c:v>
                </c:pt>
                <c:pt idx="200">
                  <c:v>99.914704037059238</c:v>
                </c:pt>
                <c:pt idx="201">
                  <c:v>99.910903717233694</c:v>
                </c:pt>
                <c:pt idx="202">
                  <c:v>99.96214947266661</c:v>
                </c:pt>
                <c:pt idx="203">
                  <c:v>99.916894814900431</c:v>
                </c:pt>
                <c:pt idx="204">
                  <c:v>99.975417660290134</c:v>
                </c:pt>
                <c:pt idx="205">
                  <c:v>99.976415031182341</c:v>
                </c:pt>
                <c:pt idx="206">
                  <c:v>100.02884213834183</c:v>
                </c:pt>
                <c:pt idx="207">
                  <c:v>99.915294416410518</c:v>
                </c:pt>
                <c:pt idx="208">
                  <c:v>99.944660128402987</c:v>
                </c:pt>
                <c:pt idx="209">
                  <c:v>99.962972354361895</c:v>
                </c:pt>
                <c:pt idx="210">
                  <c:v>99.965156117701852</c:v>
                </c:pt>
                <c:pt idx="211">
                  <c:v>99.901406832369901</c:v>
                </c:pt>
                <c:pt idx="212">
                  <c:v>99.895080750518957</c:v>
                </c:pt>
                <c:pt idx="213">
                  <c:v>100.02514078042653</c:v>
                </c:pt>
                <c:pt idx="214">
                  <c:v>100.01911236128892</c:v>
                </c:pt>
                <c:pt idx="215">
                  <c:v>99.954018151442256</c:v>
                </c:pt>
                <c:pt idx="216">
                  <c:v>99.967211972586199</c:v>
                </c:pt>
                <c:pt idx="217">
                  <c:v>99.921882788396076</c:v>
                </c:pt>
                <c:pt idx="218">
                  <c:v>99.943080605779215</c:v>
                </c:pt>
                <c:pt idx="219">
                  <c:v>99.936675344993048</c:v>
                </c:pt>
                <c:pt idx="220">
                  <c:v>99.9747036654162</c:v>
                </c:pt>
                <c:pt idx="221">
                  <c:v>99.983260825055737</c:v>
                </c:pt>
                <c:pt idx="222">
                  <c:v>99.915274733042139</c:v>
                </c:pt>
                <c:pt idx="223">
                  <c:v>99.95601883077191</c:v>
                </c:pt>
                <c:pt idx="224">
                  <c:v>99.906788406183267</c:v>
                </c:pt>
                <c:pt idx="225">
                  <c:v>100.02986720943196</c:v>
                </c:pt>
                <c:pt idx="226">
                  <c:v>99.895237797063743</c:v>
                </c:pt>
                <c:pt idx="227">
                  <c:v>100.00835381783149</c:v>
                </c:pt>
                <c:pt idx="228">
                  <c:v>99.936425014612695</c:v>
                </c:pt>
                <c:pt idx="229">
                  <c:v>99.902667047699055</c:v>
                </c:pt>
                <c:pt idx="230">
                  <c:v>99.920228884871932</c:v>
                </c:pt>
                <c:pt idx="231">
                  <c:v>99.986161854880649</c:v>
                </c:pt>
                <c:pt idx="232">
                  <c:v>99.91406064152487</c:v>
                </c:pt>
                <c:pt idx="233">
                  <c:v>99.963423355888622</c:v>
                </c:pt>
                <c:pt idx="234">
                  <c:v>99.899853829929427</c:v>
                </c:pt>
                <c:pt idx="235">
                  <c:v>100.04626242321949</c:v>
                </c:pt>
                <c:pt idx="236">
                  <c:v>99.921989923207221</c:v>
                </c:pt>
                <c:pt idx="237">
                  <c:v>100.00697145510951</c:v>
                </c:pt>
                <c:pt idx="238">
                  <c:v>99.932703751802123</c:v>
                </c:pt>
                <c:pt idx="239">
                  <c:v>99.890010981591658</c:v>
                </c:pt>
                <c:pt idx="240">
                  <c:v>99.960024889374267</c:v>
                </c:pt>
                <c:pt idx="241">
                  <c:v>99.85250007576569</c:v>
                </c:pt>
                <c:pt idx="242">
                  <c:v>99.983724800739267</c:v>
                </c:pt>
                <c:pt idx="243">
                  <c:v>99.990055134733751</c:v>
                </c:pt>
                <c:pt idx="244">
                  <c:v>99.884159361356865</c:v>
                </c:pt>
                <c:pt idx="245">
                  <c:v>99.926900958235393</c:v>
                </c:pt>
                <c:pt idx="246">
                  <c:v>99.906457532048478</c:v>
                </c:pt>
                <c:pt idx="247">
                  <c:v>100.00483893668412</c:v>
                </c:pt>
                <c:pt idx="248">
                  <c:v>99.874151817419275</c:v>
                </c:pt>
                <c:pt idx="249">
                  <c:v>99.918174396837784</c:v>
                </c:pt>
                <c:pt idx="250">
                  <c:v>99.958997414171705</c:v>
                </c:pt>
                <c:pt idx="251">
                  <c:v>99.849659834712313</c:v>
                </c:pt>
                <c:pt idx="252">
                  <c:v>99.906217088834154</c:v>
                </c:pt>
                <c:pt idx="253">
                  <c:v>99.976150967793416</c:v>
                </c:pt>
                <c:pt idx="254">
                  <c:v>99.940498351872009</c:v>
                </c:pt>
                <c:pt idx="255">
                  <c:v>99.950200414348089</c:v>
                </c:pt>
                <c:pt idx="256">
                  <c:v>99.926722957595956</c:v>
                </c:pt>
                <c:pt idx="257">
                  <c:v>99.929081082325553</c:v>
                </c:pt>
                <c:pt idx="258">
                  <c:v>99.939351098692541</c:v>
                </c:pt>
                <c:pt idx="259">
                  <c:v>99.954504608485948</c:v>
                </c:pt>
                <c:pt idx="260">
                  <c:v>99.955218602080137</c:v>
                </c:pt>
                <c:pt idx="261">
                  <c:v>99.956416812940617</c:v>
                </c:pt>
                <c:pt idx="262">
                  <c:v>99.988785581567342</c:v>
                </c:pt>
                <c:pt idx="263">
                  <c:v>99.982778033128724</c:v>
                </c:pt>
                <c:pt idx="264">
                  <c:v>100.0385720499573</c:v>
                </c:pt>
                <c:pt idx="265">
                  <c:v>99.908001290295687</c:v>
                </c:pt>
                <c:pt idx="266">
                  <c:v>99.959520301125465</c:v>
                </c:pt>
                <c:pt idx="267">
                  <c:v>99.919775963049545</c:v>
                </c:pt>
                <c:pt idx="268">
                  <c:v>99.890800763824217</c:v>
                </c:pt>
                <c:pt idx="269">
                  <c:v>99.981650402540822</c:v>
                </c:pt>
                <c:pt idx="270">
                  <c:v>99.910245175051756</c:v>
                </c:pt>
                <c:pt idx="271">
                  <c:v>99.948530467506941</c:v>
                </c:pt>
                <c:pt idx="272">
                  <c:v>99.941031269842185</c:v>
                </c:pt>
                <c:pt idx="273">
                  <c:v>99.962402764222432</c:v>
                </c:pt>
                <c:pt idx="274">
                  <c:v>99.959951534119853</c:v>
                </c:pt>
                <c:pt idx="275">
                  <c:v>99.966863806470897</c:v>
                </c:pt>
                <c:pt idx="276">
                  <c:v>99.92937305520195</c:v>
                </c:pt>
                <c:pt idx="277">
                  <c:v>99.954173294043002</c:v>
                </c:pt>
                <c:pt idx="278">
                  <c:v>99.869354354187422</c:v>
                </c:pt>
                <c:pt idx="279">
                  <c:v>99.965547999671401</c:v>
                </c:pt>
                <c:pt idx="280">
                  <c:v>99.871050152378018</c:v>
                </c:pt>
                <c:pt idx="281">
                  <c:v>99.946022308948216</c:v>
                </c:pt>
                <c:pt idx="282">
                  <c:v>99.949693832419939</c:v>
                </c:pt>
                <c:pt idx="283">
                  <c:v>99.927644079507957</c:v>
                </c:pt>
                <c:pt idx="284">
                  <c:v>99.992662713859659</c:v>
                </c:pt>
                <c:pt idx="285">
                  <c:v>99.977755450635613</c:v>
                </c:pt>
                <c:pt idx="286">
                  <c:v>100.00932399623375</c:v>
                </c:pt>
                <c:pt idx="287">
                  <c:v>99.886617070745572</c:v>
                </c:pt>
                <c:pt idx="288">
                  <c:v>99.968709807006505</c:v>
                </c:pt>
                <c:pt idx="289">
                  <c:v>99.992953769134644</c:v>
                </c:pt>
                <c:pt idx="290">
                  <c:v>99.893993108531021</c:v>
                </c:pt>
                <c:pt idx="291">
                  <c:v>99.94654548703005</c:v>
                </c:pt>
                <c:pt idx="292">
                  <c:v>99.969097444460019</c:v>
                </c:pt>
                <c:pt idx="293">
                  <c:v>99.850828253113136</c:v>
                </c:pt>
                <c:pt idx="294">
                  <c:v>99.933371769722001</c:v>
                </c:pt>
                <c:pt idx="295">
                  <c:v>100.00337448105169</c:v>
                </c:pt>
                <c:pt idx="296">
                  <c:v>99.847742822563504</c:v>
                </c:pt>
                <c:pt idx="297">
                  <c:v>99.920311982341772</c:v>
                </c:pt>
                <c:pt idx="298">
                  <c:v>99.911073950993227</c:v>
                </c:pt>
                <c:pt idx="299">
                  <c:v>99.991935561585692</c:v>
                </c:pt>
                <c:pt idx="300">
                  <c:v>99.901800090348345</c:v>
                </c:pt>
                <c:pt idx="301">
                  <c:v>99.94928651153397</c:v>
                </c:pt>
                <c:pt idx="302">
                  <c:v>99.852800169412575</c:v>
                </c:pt>
                <c:pt idx="303">
                  <c:v>99.89277668156474</c:v>
                </c:pt>
                <c:pt idx="304">
                  <c:v>99.941524289460773</c:v>
                </c:pt>
                <c:pt idx="305">
                  <c:v>99.926504923436383</c:v>
                </c:pt>
                <c:pt idx="306">
                  <c:v>100.02712365842142</c:v>
                </c:pt>
                <c:pt idx="307">
                  <c:v>99.898929932729587</c:v>
                </c:pt>
                <c:pt idx="308">
                  <c:v>99.933217312735209</c:v>
                </c:pt>
                <c:pt idx="309">
                  <c:v>100.00354197086699</c:v>
                </c:pt>
                <c:pt idx="310">
                  <c:v>99.940633917786769</c:v>
                </c:pt>
                <c:pt idx="311">
                  <c:v>99.889255574916135</c:v>
                </c:pt>
                <c:pt idx="312">
                  <c:v>99.947604684621908</c:v>
                </c:pt>
                <c:pt idx="313">
                  <c:v>99.834417115470629</c:v>
                </c:pt>
                <c:pt idx="314">
                  <c:v>99.93740671325952</c:v>
                </c:pt>
                <c:pt idx="315">
                  <c:v>99.953061020011518</c:v>
                </c:pt>
                <c:pt idx="316">
                  <c:v>99.92936569945843</c:v>
                </c:pt>
                <c:pt idx="317">
                  <c:v>99.983455501672339</c:v>
                </c:pt>
                <c:pt idx="318">
                  <c:v>99.960334091866741</c:v>
                </c:pt>
                <c:pt idx="319">
                  <c:v>99.982716596489027</c:v>
                </c:pt>
                <c:pt idx="320">
                  <c:v>99.892782276018565</c:v>
                </c:pt>
                <c:pt idx="321">
                  <c:v>100.01675156923697</c:v>
                </c:pt>
                <c:pt idx="322">
                  <c:v>99.932077168662801</c:v>
                </c:pt>
                <c:pt idx="323">
                  <c:v>99.918031694456673</c:v>
                </c:pt>
                <c:pt idx="324">
                  <c:v>99.943293557717197</c:v>
                </c:pt>
                <c:pt idx="325">
                  <c:v>99.958677171861638</c:v>
                </c:pt>
                <c:pt idx="326">
                  <c:v>99.956531233356003</c:v>
                </c:pt>
                <c:pt idx="327">
                  <c:v>99.917285781452122</c:v>
                </c:pt>
                <c:pt idx="328">
                  <c:v>99.925273163070386</c:v>
                </c:pt>
                <c:pt idx="329">
                  <c:v>99.929115375273028</c:v>
                </c:pt>
                <c:pt idx="330">
                  <c:v>100.04079749602417</c:v>
                </c:pt>
                <c:pt idx="331">
                  <c:v>99.896067177404575</c:v>
                </c:pt>
                <c:pt idx="332">
                  <c:v>99.929193502533451</c:v>
                </c:pt>
                <c:pt idx="333">
                  <c:v>99.893961521087888</c:v>
                </c:pt>
                <c:pt idx="334">
                  <c:v>99.990394707442391</c:v>
                </c:pt>
                <c:pt idx="335">
                  <c:v>99.95036963742659</c:v>
                </c:pt>
                <c:pt idx="336">
                  <c:v>99.931985878415816</c:v>
                </c:pt>
                <c:pt idx="337">
                  <c:v>99.891846880048845</c:v>
                </c:pt>
                <c:pt idx="338">
                  <c:v>99.946831185422269</c:v>
                </c:pt>
                <c:pt idx="339">
                  <c:v>99.948205572943991</c:v>
                </c:pt>
                <c:pt idx="340">
                  <c:v>99.972649012881234</c:v>
                </c:pt>
                <c:pt idx="341">
                  <c:v>100.07334892779758</c:v>
                </c:pt>
                <c:pt idx="342">
                  <c:v>99.97387348042777</c:v>
                </c:pt>
                <c:pt idx="343">
                  <c:v>99.909791163826512</c:v>
                </c:pt>
                <c:pt idx="344">
                  <c:v>99.956269700745352</c:v>
                </c:pt>
                <c:pt idx="345">
                  <c:v>99.97955661849663</c:v>
                </c:pt>
                <c:pt idx="346">
                  <c:v>99.96552586804961</c:v>
                </c:pt>
                <c:pt idx="347">
                  <c:v>99.949131940941228</c:v>
                </c:pt>
                <c:pt idx="348">
                  <c:v>99.999810373013659</c:v>
                </c:pt>
                <c:pt idx="349">
                  <c:v>99.913352620731231</c:v>
                </c:pt>
                <c:pt idx="350">
                  <c:v>99.924968323720364</c:v>
                </c:pt>
                <c:pt idx="351">
                  <c:v>99.980048857848487</c:v>
                </c:pt>
                <c:pt idx="352">
                  <c:v>99.95756352220161</c:v>
                </c:pt>
                <c:pt idx="353">
                  <c:v>99.990165821900646</c:v>
                </c:pt>
                <c:pt idx="354">
                  <c:v>99.974781763657461</c:v>
                </c:pt>
                <c:pt idx="355">
                  <c:v>99.982800821546405</c:v>
                </c:pt>
                <c:pt idx="356">
                  <c:v>99.864230233696759</c:v>
                </c:pt>
                <c:pt idx="357">
                  <c:v>99.986864655538412</c:v>
                </c:pt>
                <c:pt idx="358">
                  <c:v>99.973194823813117</c:v>
                </c:pt>
                <c:pt idx="359">
                  <c:v>100.01236220273827</c:v>
                </c:pt>
                <c:pt idx="360">
                  <c:v>99.887463958532038</c:v>
                </c:pt>
                <c:pt idx="361">
                  <c:v>99.884823094523057</c:v>
                </c:pt>
                <c:pt idx="362">
                  <c:v>99.962316638771668</c:v>
                </c:pt>
                <c:pt idx="363">
                  <c:v>100.04916457627711</c:v>
                </c:pt>
                <c:pt idx="364">
                  <c:v>100.00297067371302</c:v>
                </c:pt>
                <c:pt idx="365">
                  <c:v>99.953867760475291</c:v>
                </c:pt>
                <c:pt idx="366">
                  <c:v>99.981604101951746</c:v>
                </c:pt>
                <c:pt idx="367">
                  <c:v>99.811459590180917</c:v>
                </c:pt>
                <c:pt idx="368">
                  <c:v>99.969178304340829</c:v>
                </c:pt>
                <c:pt idx="369">
                  <c:v>99.941299792070538</c:v>
                </c:pt>
                <c:pt idx="370">
                  <c:v>99.95482597755462</c:v>
                </c:pt>
                <c:pt idx="371">
                  <c:v>99.928499077234022</c:v>
                </c:pt>
                <c:pt idx="372">
                  <c:v>99.986373525504661</c:v>
                </c:pt>
                <c:pt idx="373">
                  <c:v>99.941283420891054</c:v>
                </c:pt>
                <c:pt idx="374">
                  <c:v>99.93566315972248</c:v>
                </c:pt>
                <c:pt idx="375">
                  <c:v>99.933711585291505</c:v>
                </c:pt>
                <c:pt idx="376">
                  <c:v>99.860811162934652</c:v>
                </c:pt>
                <c:pt idx="377">
                  <c:v>99.90860205826155</c:v>
                </c:pt>
                <c:pt idx="378">
                  <c:v>99.919474854975846</c:v>
                </c:pt>
                <c:pt idx="379">
                  <c:v>99.89417518956472</c:v>
                </c:pt>
                <c:pt idx="380">
                  <c:v>99.856269541223568</c:v>
                </c:pt>
                <c:pt idx="381">
                  <c:v>99.956068248136717</c:v>
                </c:pt>
                <c:pt idx="382">
                  <c:v>99.873238335422812</c:v>
                </c:pt>
                <c:pt idx="383">
                  <c:v>100.12182057451993</c:v>
                </c:pt>
                <c:pt idx="384">
                  <c:v>100.00101402845152</c:v>
                </c:pt>
                <c:pt idx="385">
                  <c:v>99.996090043879306</c:v>
                </c:pt>
                <c:pt idx="386">
                  <c:v>99.975901317961245</c:v>
                </c:pt>
                <c:pt idx="387">
                  <c:v>99.951806891076544</c:v>
                </c:pt>
                <c:pt idx="388">
                  <c:v>99.980669089752084</c:v>
                </c:pt>
                <c:pt idx="389">
                  <c:v>99.949334020798503</c:v>
                </c:pt>
                <c:pt idx="390">
                  <c:v>100.00597139878714</c:v>
                </c:pt>
                <c:pt idx="391">
                  <c:v>99.993461652014517</c:v>
                </c:pt>
                <c:pt idx="392">
                  <c:v>99.913688993842911</c:v>
                </c:pt>
                <c:pt idx="393">
                  <c:v>99.986442710471508</c:v>
                </c:pt>
                <c:pt idx="394">
                  <c:v>99.965618407448034</c:v>
                </c:pt>
                <c:pt idx="395">
                  <c:v>99.984803324760406</c:v>
                </c:pt>
                <c:pt idx="396">
                  <c:v>99.990085958309848</c:v>
                </c:pt>
                <c:pt idx="397">
                  <c:v>100.00301142319731</c:v>
                </c:pt>
                <c:pt idx="398">
                  <c:v>99.96979030024616</c:v>
                </c:pt>
                <c:pt idx="399">
                  <c:v>99.969148992736322</c:v>
                </c:pt>
                <c:pt idx="400">
                  <c:v>100.00621683945356</c:v>
                </c:pt>
                <c:pt idx="401">
                  <c:v>100.01857514642573</c:v>
                </c:pt>
                <c:pt idx="402">
                  <c:v>99.915460222438412</c:v>
                </c:pt>
                <c:pt idx="403">
                  <c:v>99.895967888876527</c:v>
                </c:pt>
                <c:pt idx="404">
                  <c:v>99.94360234601794</c:v>
                </c:pt>
                <c:pt idx="405">
                  <c:v>99.996430804626016</c:v>
                </c:pt>
                <c:pt idx="406">
                  <c:v>99.921402180467012</c:v>
                </c:pt>
                <c:pt idx="407">
                  <c:v>99.961193553273517</c:v>
                </c:pt>
                <c:pt idx="408">
                  <c:v>100.01197121192537</c:v>
                </c:pt>
                <c:pt idx="409">
                  <c:v>99.940406954419601</c:v>
                </c:pt>
                <c:pt idx="410">
                  <c:v>99.927266499320865</c:v>
                </c:pt>
                <c:pt idx="411">
                  <c:v>100.0040467995281</c:v>
                </c:pt>
                <c:pt idx="412">
                  <c:v>99.990120298186071</c:v>
                </c:pt>
                <c:pt idx="413">
                  <c:v>99.932789495974504</c:v>
                </c:pt>
                <c:pt idx="414">
                  <c:v>99.98493180262119</c:v>
                </c:pt>
                <c:pt idx="415">
                  <c:v>99.978757216458277</c:v>
                </c:pt>
                <c:pt idx="416">
                  <c:v>99.903309304802107</c:v>
                </c:pt>
                <c:pt idx="417">
                  <c:v>99.977769616492992</c:v>
                </c:pt>
                <c:pt idx="418">
                  <c:v>99.92191884387988</c:v>
                </c:pt>
                <c:pt idx="419">
                  <c:v>99.980047665401116</c:v>
                </c:pt>
                <c:pt idx="420">
                  <c:v>99.97883150393632</c:v>
                </c:pt>
                <c:pt idx="421">
                  <c:v>99.947289576190443</c:v>
                </c:pt>
                <c:pt idx="422">
                  <c:v>99.961858453264682</c:v>
                </c:pt>
                <c:pt idx="423">
                  <c:v>99.957243835689425</c:v>
                </c:pt>
                <c:pt idx="424">
                  <c:v>99.939176954342244</c:v>
                </c:pt>
                <c:pt idx="425">
                  <c:v>100.07401172445087</c:v>
                </c:pt>
                <c:pt idx="426">
                  <c:v>99.8903838642577</c:v>
                </c:pt>
                <c:pt idx="427">
                  <c:v>99.962920066661496</c:v>
                </c:pt>
                <c:pt idx="428">
                  <c:v>99.937807230548671</c:v>
                </c:pt>
                <c:pt idx="429">
                  <c:v>100.00479441526113</c:v>
                </c:pt>
                <c:pt idx="430">
                  <c:v>99.951502562627027</c:v>
                </c:pt>
                <c:pt idx="431">
                  <c:v>99.909878705789708</c:v>
                </c:pt>
                <c:pt idx="432">
                  <c:v>99.935382969873089</c:v>
                </c:pt>
                <c:pt idx="433">
                  <c:v>99.967549985492226</c:v>
                </c:pt>
                <c:pt idx="434">
                  <c:v>99.947011643616634</c:v>
                </c:pt>
                <c:pt idx="435">
                  <c:v>99.936255422420587</c:v>
                </c:pt>
                <c:pt idx="436">
                  <c:v>99.985734326110162</c:v>
                </c:pt>
                <c:pt idx="437">
                  <c:v>99.937242404946502</c:v>
                </c:pt>
                <c:pt idx="438">
                  <c:v>99.903928738031993</c:v>
                </c:pt>
                <c:pt idx="439">
                  <c:v>99.89101600352015</c:v>
                </c:pt>
                <c:pt idx="440">
                  <c:v>99.921384748524588</c:v>
                </c:pt>
                <c:pt idx="441">
                  <c:v>99.974810894796107</c:v>
                </c:pt>
                <c:pt idx="442">
                  <c:v>99.89018610157764</c:v>
                </c:pt>
                <c:pt idx="443">
                  <c:v>99.958738461294459</c:v>
                </c:pt>
                <c:pt idx="444">
                  <c:v>100.03061661583348</c:v>
                </c:pt>
                <c:pt idx="445">
                  <c:v>99.876623894222092</c:v>
                </c:pt>
                <c:pt idx="446">
                  <c:v>99.933342518822215</c:v>
                </c:pt>
                <c:pt idx="447">
                  <c:v>99.97760060219025</c:v>
                </c:pt>
                <c:pt idx="448">
                  <c:v>99.965573907684075</c:v>
                </c:pt>
                <c:pt idx="449">
                  <c:v>99.985012971639335</c:v>
                </c:pt>
                <c:pt idx="450">
                  <c:v>99.885417455935738</c:v>
                </c:pt>
                <c:pt idx="451">
                  <c:v>99.947051343843725</c:v>
                </c:pt>
                <c:pt idx="452">
                  <c:v>99.975137344793438</c:v>
                </c:pt>
                <c:pt idx="453">
                  <c:v>99.925157966516252</c:v>
                </c:pt>
                <c:pt idx="454">
                  <c:v>99.913703390859496</c:v>
                </c:pt>
                <c:pt idx="455">
                  <c:v>99.989826543433225</c:v>
                </c:pt>
                <c:pt idx="456">
                  <c:v>99.924384479063505</c:v>
                </c:pt>
                <c:pt idx="457">
                  <c:v>99.993181260974879</c:v>
                </c:pt>
                <c:pt idx="458">
                  <c:v>99.949782806948619</c:v>
                </c:pt>
                <c:pt idx="459">
                  <c:v>99.930750853783579</c:v>
                </c:pt>
                <c:pt idx="460">
                  <c:v>99.929627673314215</c:v>
                </c:pt>
                <c:pt idx="461">
                  <c:v>99.883287213890696</c:v>
                </c:pt>
                <c:pt idx="462">
                  <c:v>99.898681694580077</c:v>
                </c:pt>
                <c:pt idx="463">
                  <c:v>99.828688985497806</c:v>
                </c:pt>
                <c:pt idx="464">
                  <c:v>99.968909687874017</c:v>
                </c:pt>
                <c:pt idx="465">
                  <c:v>99.850450698365322</c:v>
                </c:pt>
                <c:pt idx="466">
                  <c:v>99.899096741791126</c:v>
                </c:pt>
                <c:pt idx="467">
                  <c:v>99.957136327282541</c:v>
                </c:pt>
                <c:pt idx="468">
                  <c:v>99.98076184960496</c:v>
                </c:pt>
                <c:pt idx="469">
                  <c:v>100.04624476790913</c:v>
                </c:pt>
                <c:pt idx="470">
                  <c:v>99.981827430866602</c:v>
                </c:pt>
                <c:pt idx="471">
                  <c:v>99.90069593450572</c:v>
                </c:pt>
                <c:pt idx="472">
                  <c:v>99.937166227689445</c:v>
                </c:pt>
                <c:pt idx="473">
                  <c:v>99.973921101272182</c:v>
                </c:pt>
                <c:pt idx="474">
                  <c:v>100.01578722925552</c:v>
                </c:pt>
                <c:pt idx="475">
                  <c:v>99.876510622749649</c:v>
                </c:pt>
                <c:pt idx="476">
                  <c:v>99.927782089277244</c:v>
                </c:pt>
                <c:pt idx="477">
                  <c:v>99.941980319415691</c:v>
                </c:pt>
                <c:pt idx="478">
                  <c:v>100.01922005057658</c:v>
                </c:pt>
                <c:pt idx="479">
                  <c:v>100.02064338999038</c:v>
                </c:pt>
                <c:pt idx="480">
                  <c:v>99.952163060978449</c:v>
                </c:pt>
                <c:pt idx="481">
                  <c:v>99.892672399690724</c:v>
                </c:pt>
                <c:pt idx="482">
                  <c:v>99.94389058331592</c:v>
                </c:pt>
                <c:pt idx="483">
                  <c:v>99.977210222761386</c:v>
                </c:pt>
                <c:pt idx="484">
                  <c:v>100.00873345060506</c:v>
                </c:pt>
                <c:pt idx="485">
                  <c:v>99.888544890999654</c:v>
                </c:pt>
                <c:pt idx="486">
                  <c:v>99.888024628560245</c:v>
                </c:pt>
                <c:pt idx="487">
                  <c:v>99.92440506296623</c:v>
                </c:pt>
                <c:pt idx="488">
                  <c:v>99.923249595347286</c:v>
                </c:pt>
                <c:pt idx="489">
                  <c:v>99.997677434902286</c:v>
                </c:pt>
                <c:pt idx="490">
                  <c:v>99.88674898725678</c:v>
                </c:pt>
                <c:pt idx="491">
                  <c:v>99.955485442481276</c:v>
                </c:pt>
                <c:pt idx="492">
                  <c:v>99.936075193341139</c:v>
                </c:pt>
                <c:pt idx="493">
                  <c:v>99.899578595413715</c:v>
                </c:pt>
                <c:pt idx="494">
                  <c:v>99.926027472057768</c:v>
                </c:pt>
                <c:pt idx="495">
                  <c:v>100.01035383972295</c:v>
                </c:pt>
                <c:pt idx="496">
                  <c:v>99.953753333643363</c:v>
                </c:pt>
                <c:pt idx="497">
                  <c:v>99.862923543548263</c:v>
                </c:pt>
                <c:pt idx="498">
                  <c:v>99.961301285364414</c:v>
                </c:pt>
                <c:pt idx="499">
                  <c:v>99.950965521677205</c:v>
                </c:pt>
                <c:pt idx="500">
                  <c:v>99.945878026335194</c:v>
                </c:pt>
                <c:pt idx="501">
                  <c:v>99.933012636053732</c:v>
                </c:pt>
                <c:pt idx="502">
                  <c:v>100.00518648879803</c:v>
                </c:pt>
                <c:pt idx="503">
                  <c:v>99.807662806393168</c:v>
                </c:pt>
                <c:pt idx="504">
                  <c:v>99.910210787365884</c:v>
                </c:pt>
                <c:pt idx="505">
                  <c:v>99.946530168801829</c:v>
                </c:pt>
                <c:pt idx="506">
                  <c:v>99.908487778670235</c:v>
                </c:pt>
                <c:pt idx="507">
                  <c:v>99.960426365579238</c:v>
                </c:pt>
                <c:pt idx="508">
                  <c:v>99.963847316773268</c:v>
                </c:pt>
                <c:pt idx="509">
                  <c:v>99.886671088316263</c:v>
                </c:pt>
                <c:pt idx="510">
                  <c:v>100.0081038786826</c:v>
                </c:pt>
                <c:pt idx="511">
                  <c:v>99.926252098398678</c:v>
                </c:pt>
                <c:pt idx="512">
                  <c:v>100.0097887283997</c:v>
                </c:pt>
                <c:pt idx="513">
                  <c:v>99.997639883436449</c:v>
                </c:pt>
                <c:pt idx="514">
                  <c:v>99.949429265142371</c:v>
                </c:pt>
                <c:pt idx="515">
                  <c:v>100.00092225274638</c:v>
                </c:pt>
                <c:pt idx="516">
                  <c:v>99.908315193818765</c:v>
                </c:pt>
                <c:pt idx="517">
                  <c:v>99.888580977823224</c:v>
                </c:pt>
                <c:pt idx="518">
                  <c:v>100.0075925890844</c:v>
                </c:pt>
                <c:pt idx="519">
                  <c:v>99.988964171343113</c:v>
                </c:pt>
                <c:pt idx="520">
                  <c:v>99.911810116482954</c:v>
                </c:pt>
                <c:pt idx="521">
                  <c:v>99.987888103993612</c:v>
                </c:pt>
                <c:pt idx="522">
                  <c:v>99.941416774004267</c:v>
                </c:pt>
                <c:pt idx="523">
                  <c:v>99.970288505643481</c:v>
                </c:pt>
                <c:pt idx="524">
                  <c:v>99.888376344147503</c:v>
                </c:pt>
                <c:pt idx="525">
                  <c:v>99.905536166473553</c:v>
                </c:pt>
                <c:pt idx="526">
                  <c:v>99.861446642293629</c:v>
                </c:pt>
                <c:pt idx="527">
                  <c:v>100.0073564107694</c:v>
                </c:pt>
                <c:pt idx="528">
                  <c:v>99.961792123625798</c:v>
                </c:pt>
                <c:pt idx="529">
                  <c:v>99.902566115704573</c:v>
                </c:pt>
                <c:pt idx="530">
                  <c:v>99.859122663979036</c:v>
                </c:pt>
                <c:pt idx="531">
                  <c:v>99.962688326826736</c:v>
                </c:pt>
                <c:pt idx="532">
                  <c:v>99.997736300257969</c:v>
                </c:pt>
                <c:pt idx="533">
                  <c:v>99.939803894522484</c:v>
                </c:pt>
                <c:pt idx="534">
                  <c:v>100.01308608007523</c:v>
                </c:pt>
                <c:pt idx="535">
                  <c:v>99.963927313110148</c:v>
                </c:pt>
                <c:pt idx="536">
                  <c:v>99.974340167443486</c:v>
                </c:pt>
                <c:pt idx="537">
                  <c:v>99.97342283569796</c:v>
                </c:pt>
                <c:pt idx="538">
                  <c:v>99.949577794348301</c:v>
                </c:pt>
                <c:pt idx="539">
                  <c:v>99.990602405250726</c:v>
                </c:pt>
                <c:pt idx="540">
                  <c:v>99.963108363016261</c:v>
                </c:pt>
                <c:pt idx="541">
                  <c:v>99.901239354016553</c:v>
                </c:pt>
                <c:pt idx="542">
                  <c:v>99.937288739744332</c:v>
                </c:pt>
                <c:pt idx="543">
                  <c:v>99.904322507584979</c:v>
                </c:pt>
                <c:pt idx="544">
                  <c:v>99.941982755733505</c:v>
                </c:pt>
                <c:pt idx="545">
                  <c:v>99.952373439973528</c:v>
                </c:pt>
                <c:pt idx="546">
                  <c:v>99.9842547806293</c:v>
                </c:pt>
                <c:pt idx="547">
                  <c:v>99.987483249577195</c:v>
                </c:pt>
                <c:pt idx="548">
                  <c:v>99.977401905824394</c:v>
                </c:pt>
                <c:pt idx="549">
                  <c:v>99.954555876004648</c:v>
                </c:pt>
                <c:pt idx="550">
                  <c:v>99.839864652324749</c:v>
                </c:pt>
                <c:pt idx="551">
                  <c:v>100.0208875589839</c:v>
                </c:pt>
                <c:pt idx="552">
                  <c:v>100.00447655049177</c:v>
                </c:pt>
                <c:pt idx="553">
                  <c:v>99.902006251325986</c:v>
                </c:pt>
                <c:pt idx="554">
                  <c:v>99.997080896053035</c:v>
                </c:pt>
                <c:pt idx="555">
                  <c:v>99.906958178881908</c:v>
                </c:pt>
                <c:pt idx="556">
                  <c:v>100.00003762433938</c:v>
                </c:pt>
                <c:pt idx="557">
                  <c:v>99.90000265140678</c:v>
                </c:pt>
                <c:pt idx="558">
                  <c:v>99.958309986180353</c:v>
                </c:pt>
                <c:pt idx="559">
                  <c:v>99.976329003584624</c:v>
                </c:pt>
                <c:pt idx="560">
                  <c:v>99.898460357132805</c:v>
                </c:pt>
                <c:pt idx="561">
                  <c:v>99.91004040494019</c:v>
                </c:pt>
                <c:pt idx="562">
                  <c:v>99.970099980185793</c:v>
                </c:pt>
                <c:pt idx="563">
                  <c:v>99.949792328527749</c:v>
                </c:pt>
                <c:pt idx="564">
                  <c:v>100.00174509938245</c:v>
                </c:pt>
                <c:pt idx="565">
                  <c:v>99.956183390328206</c:v>
                </c:pt>
                <c:pt idx="566">
                  <c:v>99.86727317178125</c:v>
                </c:pt>
                <c:pt idx="567">
                  <c:v>100.02492266394513</c:v>
                </c:pt>
                <c:pt idx="568">
                  <c:v>99.995103677900445</c:v>
                </c:pt>
                <c:pt idx="569">
                  <c:v>99.969376498262676</c:v>
                </c:pt>
                <c:pt idx="570">
                  <c:v>99.959015735595202</c:v>
                </c:pt>
                <c:pt idx="571">
                  <c:v>99.904004645127841</c:v>
                </c:pt>
                <c:pt idx="572">
                  <c:v>99.973160942701597</c:v>
                </c:pt>
                <c:pt idx="573">
                  <c:v>100.04323514848696</c:v>
                </c:pt>
                <c:pt idx="574">
                  <c:v>100.02231816644698</c:v>
                </c:pt>
                <c:pt idx="575">
                  <c:v>99.938393226380569</c:v>
                </c:pt>
                <c:pt idx="576">
                  <c:v>99.966499215526284</c:v>
                </c:pt>
                <c:pt idx="577">
                  <c:v>99.984739874883857</c:v>
                </c:pt>
                <c:pt idx="578">
                  <c:v>99.932114362421913</c:v>
                </c:pt>
                <c:pt idx="579">
                  <c:v>99.890558364059217</c:v>
                </c:pt>
                <c:pt idx="580">
                  <c:v>100.03315064870567</c:v>
                </c:pt>
                <c:pt idx="581">
                  <c:v>99.907989977320383</c:v>
                </c:pt>
                <c:pt idx="582">
                  <c:v>100.05763336412966</c:v>
                </c:pt>
                <c:pt idx="583">
                  <c:v>99.965625736908009</c:v>
                </c:pt>
                <c:pt idx="584">
                  <c:v>99.946009552583732</c:v>
                </c:pt>
                <c:pt idx="585">
                  <c:v>99.994334653497589</c:v>
                </c:pt>
                <c:pt idx="586">
                  <c:v>99.918603710577244</c:v>
                </c:pt>
                <c:pt idx="587">
                  <c:v>99.974292653942811</c:v>
                </c:pt>
                <c:pt idx="588">
                  <c:v>100.01369425008453</c:v>
                </c:pt>
                <c:pt idx="589">
                  <c:v>100.02799060311867</c:v>
                </c:pt>
                <c:pt idx="590">
                  <c:v>99.972621922911301</c:v>
                </c:pt>
                <c:pt idx="591">
                  <c:v>100.01913911088471</c:v>
                </c:pt>
                <c:pt idx="592">
                  <c:v>99.880249751984607</c:v>
                </c:pt>
                <c:pt idx="593">
                  <c:v>99.981061198051108</c:v>
                </c:pt>
                <c:pt idx="594">
                  <c:v>99.972066395821614</c:v>
                </c:pt>
                <c:pt idx="595">
                  <c:v>99.957191323030287</c:v>
                </c:pt>
                <c:pt idx="596">
                  <c:v>99.981390002697196</c:v>
                </c:pt>
                <c:pt idx="597">
                  <c:v>99.976322729872606</c:v>
                </c:pt>
                <c:pt idx="598">
                  <c:v>99.939112925963329</c:v>
                </c:pt>
                <c:pt idx="599">
                  <c:v>99.888568035306562</c:v>
                </c:pt>
                <c:pt idx="600">
                  <c:v>99.980165575236612</c:v>
                </c:pt>
                <c:pt idx="601">
                  <c:v>100.03041714518899</c:v>
                </c:pt>
                <c:pt idx="602">
                  <c:v>99.948004642646168</c:v>
                </c:pt>
                <c:pt idx="603">
                  <c:v>100.0172723777176</c:v>
                </c:pt>
                <c:pt idx="604">
                  <c:v>99.917494909510097</c:v>
                </c:pt>
                <c:pt idx="605">
                  <c:v>99.950945702420768</c:v>
                </c:pt>
                <c:pt idx="606">
                  <c:v>99.949825961184303</c:v>
                </c:pt>
                <c:pt idx="607">
                  <c:v>99.978385624358879</c:v>
                </c:pt>
                <c:pt idx="608">
                  <c:v>99.929602579285373</c:v>
                </c:pt>
                <c:pt idx="609">
                  <c:v>99.998268545751444</c:v>
                </c:pt>
                <c:pt idx="610">
                  <c:v>99.954358896461372</c:v>
                </c:pt>
                <c:pt idx="611">
                  <c:v>99.954780615033016</c:v>
                </c:pt>
                <c:pt idx="612">
                  <c:v>99.938567361376201</c:v>
                </c:pt>
                <c:pt idx="613">
                  <c:v>99.904086724910456</c:v>
                </c:pt>
                <c:pt idx="614">
                  <c:v>99.951624677991688</c:v>
                </c:pt>
                <c:pt idx="615">
                  <c:v>99.956126731132329</c:v>
                </c:pt>
                <c:pt idx="616">
                  <c:v>100.00318264316189</c:v>
                </c:pt>
                <c:pt idx="617">
                  <c:v>99.961784616374729</c:v>
                </c:pt>
                <c:pt idx="618">
                  <c:v>99.953865664751333</c:v>
                </c:pt>
                <c:pt idx="619">
                  <c:v>99.993864520972778</c:v>
                </c:pt>
                <c:pt idx="620">
                  <c:v>99.987559598690268</c:v>
                </c:pt>
                <c:pt idx="621">
                  <c:v>100.02874531056287</c:v>
                </c:pt>
                <c:pt idx="622">
                  <c:v>99.880500235316021</c:v>
                </c:pt>
                <c:pt idx="623">
                  <c:v>99.936482667653181</c:v>
                </c:pt>
                <c:pt idx="624">
                  <c:v>99.887491481168624</c:v>
                </c:pt>
                <c:pt idx="625">
                  <c:v>99.924775776184376</c:v>
                </c:pt>
                <c:pt idx="626">
                  <c:v>99.989240715430114</c:v>
                </c:pt>
                <c:pt idx="627">
                  <c:v>99.932606467005797</c:v>
                </c:pt>
                <c:pt idx="628">
                  <c:v>99.925232031653309</c:v>
                </c:pt>
                <c:pt idx="629">
                  <c:v>99.998005278576002</c:v>
                </c:pt>
                <c:pt idx="630">
                  <c:v>99.962261607706097</c:v>
                </c:pt>
                <c:pt idx="631">
                  <c:v>99.859628993315667</c:v>
                </c:pt>
                <c:pt idx="632">
                  <c:v>99.97984973569335</c:v>
                </c:pt>
                <c:pt idx="633">
                  <c:v>99.977833528905705</c:v>
                </c:pt>
                <c:pt idx="634">
                  <c:v>99.955433057455878</c:v>
                </c:pt>
                <c:pt idx="635">
                  <c:v>99.947401892747919</c:v>
                </c:pt>
                <c:pt idx="636">
                  <c:v>99.976617531881956</c:v>
                </c:pt>
                <c:pt idx="637">
                  <c:v>99.85363576851185</c:v>
                </c:pt>
                <c:pt idx="638">
                  <c:v>100.00221297863985</c:v>
                </c:pt>
                <c:pt idx="639">
                  <c:v>99.92542184587731</c:v>
                </c:pt>
                <c:pt idx="640">
                  <c:v>99.952379466511388</c:v>
                </c:pt>
                <c:pt idx="641">
                  <c:v>99.88326152501979</c:v>
                </c:pt>
                <c:pt idx="642">
                  <c:v>99.879773202828787</c:v>
                </c:pt>
                <c:pt idx="643">
                  <c:v>100.01473655201454</c:v>
                </c:pt>
                <c:pt idx="644">
                  <c:v>99.974445379676212</c:v>
                </c:pt>
                <c:pt idx="645">
                  <c:v>100.06565304440869</c:v>
                </c:pt>
                <c:pt idx="646">
                  <c:v>99.917679460662924</c:v>
                </c:pt>
                <c:pt idx="647">
                  <c:v>99.939087179436683</c:v>
                </c:pt>
                <c:pt idx="648">
                  <c:v>99.891792243783286</c:v>
                </c:pt>
                <c:pt idx="649">
                  <c:v>100.04086578563644</c:v>
                </c:pt>
                <c:pt idx="650">
                  <c:v>100.0094982313278</c:v>
                </c:pt>
                <c:pt idx="651">
                  <c:v>99.87359783768143</c:v>
                </c:pt>
                <c:pt idx="652">
                  <c:v>99.960595956211307</c:v>
                </c:pt>
                <c:pt idx="653">
                  <c:v>99.956978873947349</c:v>
                </c:pt>
                <c:pt idx="654">
                  <c:v>99.922322232033537</c:v>
                </c:pt>
                <c:pt idx="655">
                  <c:v>100.00315996466882</c:v>
                </c:pt>
                <c:pt idx="656">
                  <c:v>99.979250084549619</c:v>
                </c:pt>
                <c:pt idx="657">
                  <c:v>99.99768357270051</c:v>
                </c:pt>
                <c:pt idx="658">
                  <c:v>99.938081303009398</c:v>
                </c:pt>
                <c:pt idx="659">
                  <c:v>99.961423297145146</c:v>
                </c:pt>
                <c:pt idx="660">
                  <c:v>99.942503412043067</c:v>
                </c:pt>
                <c:pt idx="661">
                  <c:v>99.984737904669615</c:v>
                </c:pt>
                <c:pt idx="662">
                  <c:v>100.00306969614617</c:v>
                </c:pt>
                <c:pt idx="663">
                  <c:v>99.882009239948289</c:v>
                </c:pt>
                <c:pt idx="664">
                  <c:v>99.88331196907977</c:v>
                </c:pt>
                <c:pt idx="665">
                  <c:v>99.99880833146382</c:v>
                </c:pt>
                <c:pt idx="666">
                  <c:v>99.905891855529404</c:v>
                </c:pt>
                <c:pt idx="667">
                  <c:v>99.87755421712022</c:v>
                </c:pt>
                <c:pt idx="668">
                  <c:v>99.971423164879752</c:v>
                </c:pt>
                <c:pt idx="669">
                  <c:v>99.90175953702618</c:v>
                </c:pt>
                <c:pt idx="670">
                  <c:v>99.95980037546019</c:v>
                </c:pt>
                <c:pt idx="671">
                  <c:v>100.00658341124571</c:v>
                </c:pt>
                <c:pt idx="672">
                  <c:v>99.955515912325566</c:v>
                </c:pt>
                <c:pt idx="673">
                  <c:v>99.993303987496134</c:v>
                </c:pt>
                <c:pt idx="674">
                  <c:v>99.904532598914756</c:v>
                </c:pt>
                <c:pt idx="675">
                  <c:v>99.961945608790032</c:v>
                </c:pt>
                <c:pt idx="676">
                  <c:v>99.99054512074639</c:v>
                </c:pt>
                <c:pt idx="677">
                  <c:v>99.993662407590605</c:v>
                </c:pt>
                <c:pt idx="678">
                  <c:v>99.916386410688503</c:v>
                </c:pt>
                <c:pt idx="679">
                  <c:v>100.06746692168247</c:v>
                </c:pt>
                <c:pt idx="680">
                  <c:v>99.943689529483549</c:v>
                </c:pt>
                <c:pt idx="681">
                  <c:v>99.948896720226969</c:v>
                </c:pt>
                <c:pt idx="682">
                  <c:v>99.916835495293142</c:v>
                </c:pt>
                <c:pt idx="683">
                  <c:v>99.91225616309859</c:v>
                </c:pt>
                <c:pt idx="684">
                  <c:v>99.997552108742497</c:v>
                </c:pt>
                <c:pt idx="685">
                  <c:v>99.941842958020771</c:v>
                </c:pt>
                <c:pt idx="686">
                  <c:v>99.929288523545551</c:v>
                </c:pt>
                <c:pt idx="687">
                  <c:v>99.999306647896248</c:v>
                </c:pt>
                <c:pt idx="688">
                  <c:v>99.968582186022886</c:v>
                </c:pt>
                <c:pt idx="689">
                  <c:v>99.873203342082832</c:v>
                </c:pt>
                <c:pt idx="690">
                  <c:v>99.904479602652984</c:v>
                </c:pt>
                <c:pt idx="691">
                  <c:v>99.945554740196457</c:v>
                </c:pt>
                <c:pt idx="692">
                  <c:v>99.92309644946711</c:v>
                </c:pt>
                <c:pt idx="693">
                  <c:v>99.835125627772086</c:v>
                </c:pt>
                <c:pt idx="694">
                  <c:v>99.954645090175092</c:v>
                </c:pt>
                <c:pt idx="695">
                  <c:v>100.02707406508607</c:v>
                </c:pt>
                <c:pt idx="696">
                  <c:v>100.00090410643718</c:v>
                </c:pt>
                <c:pt idx="697">
                  <c:v>99.986932894266445</c:v>
                </c:pt>
                <c:pt idx="698">
                  <c:v>99.962528737499724</c:v>
                </c:pt>
                <c:pt idx="699">
                  <c:v>99.936827042716814</c:v>
                </c:pt>
                <c:pt idx="700">
                  <c:v>99.96344713967477</c:v>
                </c:pt>
                <c:pt idx="701">
                  <c:v>100.01347496037485</c:v>
                </c:pt>
                <c:pt idx="702">
                  <c:v>99.907459129485432</c:v>
                </c:pt>
                <c:pt idx="703">
                  <c:v>99.839878836871875</c:v>
                </c:pt>
                <c:pt idx="704">
                  <c:v>99.967504329679755</c:v>
                </c:pt>
                <c:pt idx="705">
                  <c:v>99.9828053217649</c:v>
                </c:pt>
                <c:pt idx="706">
                  <c:v>99.992582674314747</c:v>
                </c:pt>
                <c:pt idx="707">
                  <c:v>99.881007840133336</c:v>
                </c:pt>
                <c:pt idx="708">
                  <c:v>99.933379870756937</c:v>
                </c:pt>
                <c:pt idx="709">
                  <c:v>99.964900995029581</c:v>
                </c:pt>
                <c:pt idx="710">
                  <c:v>99.923307831861138</c:v>
                </c:pt>
                <c:pt idx="711">
                  <c:v>100.00727773710429</c:v>
                </c:pt>
                <c:pt idx="712">
                  <c:v>99.931730005969584</c:v>
                </c:pt>
                <c:pt idx="713">
                  <c:v>100.01161427086096</c:v>
                </c:pt>
                <c:pt idx="714">
                  <c:v>99.846943868583267</c:v>
                </c:pt>
                <c:pt idx="715">
                  <c:v>99.99545657145643</c:v>
                </c:pt>
                <c:pt idx="716">
                  <c:v>99.978225201618415</c:v>
                </c:pt>
                <c:pt idx="717">
                  <c:v>99.915092218964716</c:v>
                </c:pt>
                <c:pt idx="718">
                  <c:v>99.885615806833158</c:v>
                </c:pt>
                <c:pt idx="719">
                  <c:v>99.995328473197816</c:v>
                </c:pt>
                <c:pt idx="720">
                  <c:v>100.08526100389643</c:v>
                </c:pt>
                <c:pt idx="721">
                  <c:v>99.851771889541723</c:v>
                </c:pt>
                <c:pt idx="722">
                  <c:v>99.871629214091712</c:v>
                </c:pt>
                <c:pt idx="723">
                  <c:v>99.955830559807652</c:v>
                </c:pt>
                <c:pt idx="724">
                  <c:v>99.936927483509905</c:v>
                </c:pt>
                <c:pt idx="725">
                  <c:v>99.996104197670377</c:v>
                </c:pt>
                <c:pt idx="726">
                  <c:v>99.946630718190121</c:v>
                </c:pt>
                <c:pt idx="727">
                  <c:v>99.91117338127863</c:v>
                </c:pt>
                <c:pt idx="728">
                  <c:v>99.941191092368015</c:v>
                </c:pt>
                <c:pt idx="729">
                  <c:v>99.935077365286475</c:v>
                </c:pt>
                <c:pt idx="730">
                  <c:v>99.936356132220936</c:v>
                </c:pt>
                <c:pt idx="731">
                  <c:v>100.01199883069879</c:v>
                </c:pt>
                <c:pt idx="732">
                  <c:v>99.863703744073078</c:v>
                </c:pt>
                <c:pt idx="733">
                  <c:v>99.981058976336016</c:v>
                </c:pt>
                <c:pt idx="734">
                  <c:v>100.02299729958216</c:v>
                </c:pt>
                <c:pt idx="735">
                  <c:v>99.904633768021469</c:v>
                </c:pt>
                <c:pt idx="736">
                  <c:v>99.987417353058547</c:v>
                </c:pt>
                <c:pt idx="737">
                  <c:v>99.934301752893674</c:v>
                </c:pt>
                <c:pt idx="738">
                  <c:v>99.940223709448901</c:v>
                </c:pt>
                <c:pt idx="739">
                  <c:v>99.930661660265244</c:v>
                </c:pt>
                <c:pt idx="740">
                  <c:v>99.908743183814209</c:v>
                </c:pt>
                <c:pt idx="741">
                  <c:v>99.948374736750722</c:v>
                </c:pt>
                <c:pt idx="742">
                  <c:v>99.936584029939411</c:v>
                </c:pt>
                <c:pt idx="743">
                  <c:v>99.942110848391437</c:v>
                </c:pt>
                <c:pt idx="744">
                  <c:v>100.07958272324176</c:v>
                </c:pt>
                <c:pt idx="745">
                  <c:v>100.02191304242865</c:v>
                </c:pt>
                <c:pt idx="746">
                  <c:v>100.06542869734285</c:v>
                </c:pt>
                <c:pt idx="747">
                  <c:v>99.850954490407801</c:v>
                </c:pt>
                <c:pt idx="748">
                  <c:v>99.98092096198836</c:v>
                </c:pt>
                <c:pt idx="749">
                  <c:v>100.03539774580167</c:v>
                </c:pt>
                <c:pt idx="750">
                  <c:v>99.907191315745294</c:v>
                </c:pt>
                <c:pt idx="751">
                  <c:v>99.948317477016957</c:v>
                </c:pt>
                <c:pt idx="752">
                  <c:v>99.981920678418234</c:v>
                </c:pt>
                <c:pt idx="753">
                  <c:v>100.0077243860395</c:v>
                </c:pt>
                <c:pt idx="754">
                  <c:v>99.992988456191625</c:v>
                </c:pt>
                <c:pt idx="755">
                  <c:v>99.936681897436685</c:v>
                </c:pt>
                <c:pt idx="756">
                  <c:v>99.934225647232921</c:v>
                </c:pt>
                <c:pt idx="757">
                  <c:v>100.03725595154728</c:v>
                </c:pt>
                <c:pt idx="758">
                  <c:v>100.03334944797182</c:v>
                </c:pt>
                <c:pt idx="759">
                  <c:v>100.00243315904768</c:v>
                </c:pt>
                <c:pt idx="760">
                  <c:v>99.950371580784505</c:v>
                </c:pt>
                <c:pt idx="761">
                  <c:v>99.962162246293531</c:v>
                </c:pt>
                <c:pt idx="762">
                  <c:v>99.904203542795514</c:v>
                </c:pt>
                <c:pt idx="763">
                  <c:v>99.918818939346139</c:v>
                </c:pt>
                <c:pt idx="764">
                  <c:v>99.926565893748773</c:v>
                </c:pt>
                <c:pt idx="765">
                  <c:v>99.878488491855975</c:v>
                </c:pt>
                <c:pt idx="766">
                  <c:v>100.02262883634918</c:v>
                </c:pt>
                <c:pt idx="767">
                  <c:v>99.950795895648554</c:v>
                </c:pt>
                <c:pt idx="768">
                  <c:v>99.940053943320081</c:v>
                </c:pt>
                <c:pt idx="769">
                  <c:v>99.980538435333713</c:v>
                </c:pt>
                <c:pt idx="770">
                  <c:v>99.820690457262629</c:v>
                </c:pt>
                <c:pt idx="771">
                  <c:v>99.999935511080054</c:v>
                </c:pt>
                <c:pt idx="772">
                  <c:v>99.937696453951588</c:v>
                </c:pt>
                <c:pt idx="773">
                  <c:v>99.967768878999152</c:v>
                </c:pt>
                <c:pt idx="774">
                  <c:v>99.911083766196739</c:v>
                </c:pt>
                <c:pt idx="775">
                  <c:v>99.981409100327099</c:v>
                </c:pt>
                <c:pt idx="776">
                  <c:v>99.899553096049672</c:v>
                </c:pt>
                <c:pt idx="777">
                  <c:v>99.910861686428746</c:v>
                </c:pt>
                <c:pt idx="778">
                  <c:v>99.973417980961415</c:v>
                </c:pt>
                <c:pt idx="779">
                  <c:v>99.972213106862554</c:v>
                </c:pt>
                <c:pt idx="780">
                  <c:v>100.0578990730879</c:v>
                </c:pt>
                <c:pt idx="781">
                  <c:v>99.95369974916882</c:v>
                </c:pt>
                <c:pt idx="782">
                  <c:v>100.00194082578885</c:v>
                </c:pt>
                <c:pt idx="783">
                  <c:v>99.966927591014198</c:v>
                </c:pt>
                <c:pt idx="784">
                  <c:v>99.952704379510905</c:v>
                </c:pt>
                <c:pt idx="785">
                  <c:v>99.827171833983655</c:v>
                </c:pt>
                <c:pt idx="786">
                  <c:v>100.0465170980133</c:v>
                </c:pt>
                <c:pt idx="787">
                  <c:v>99.910412366229096</c:v>
                </c:pt>
                <c:pt idx="788">
                  <c:v>100.00408919584315</c:v>
                </c:pt>
                <c:pt idx="789">
                  <c:v>100.01458332875286</c:v>
                </c:pt>
                <c:pt idx="790">
                  <c:v>99.9870411960935</c:v>
                </c:pt>
                <c:pt idx="791">
                  <c:v>99.978208719223829</c:v>
                </c:pt>
                <c:pt idx="792">
                  <c:v>100.04901092373095</c:v>
                </c:pt>
                <c:pt idx="793">
                  <c:v>99.94155263468167</c:v>
                </c:pt>
                <c:pt idx="794">
                  <c:v>99.91029596570651</c:v>
                </c:pt>
                <c:pt idx="795">
                  <c:v>99.904372554739822</c:v>
                </c:pt>
                <c:pt idx="796">
                  <c:v>99.828028702879635</c:v>
                </c:pt>
                <c:pt idx="797">
                  <c:v>99.976809958393986</c:v>
                </c:pt>
                <c:pt idx="798">
                  <c:v>99.92340993209767</c:v>
                </c:pt>
                <c:pt idx="799">
                  <c:v>99.945763350224468</c:v>
                </c:pt>
                <c:pt idx="800">
                  <c:v>99.977761077520952</c:v>
                </c:pt>
                <c:pt idx="801">
                  <c:v>99.939126151964345</c:v>
                </c:pt>
                <c:pt idx="802">
                  <c:v>99.912225271193904</c:v>
                </c:pt>
                <c:pt idx="803">
                  <c:v>100.05109050021116</c:v>
                </c:pt>
                <c:pt idx="804">
                  <c:v>99.929310839748652</c:v>
                </c:pt>
                <c:pt idx="805">
                  <c:v>99.947725796959205</c:v>
                </c:pt>
                <c:pt idx="806">
                  <c:v>99.972356954683718</c:v>
                </c:pt>
                <c:pt idx="807">
                  <c:v>99.907012910162763</c:v>
                </c:pt>
                <c:pt idx="808">
                  <c:v>99.963158662326819</c:v>
                </c:pt>
                <c:pt idx="809">
                  <c:v>99.880728860956609</c:v>
                </c:pt>
                <c:pt idx="810">
                  <c:v>99.881384438738777</c:v>
                </c:pt>
                <c:pt idx="811">
                  <c:v>99.998088958176254</c:v>
                </c:pt>
                <c:pt idx="812">
                  <c:v>99.885576777790192</c:v>
                </c:pt>
                <c:pt idx="813">
                  <c:v>99.802991152193627</c:v>
                </c:pt>
                <c:pt idx="814">
                  <c:v>99.960989978356793</c:v>
                </c:pt>
                <c:pt idx="815">
                  <c:v>99.909555864144181</c:v>
                </c:pt>
                <c:pt idx="816">
                  <c:v>99.924993487320791</c:v>
                </c:pt>
                <c:pt idx="817">
                  <c:v>99.920216532392274</c:v>
                </c:pt>
                <c:pt idx="818">
                  <c:v>99.973970997605448</c:v>
                </c:pt>
                <c:pt idx="819">
                  <c:v>99.876089288442074</c:v>
                </c:pt>
                <c:pt idx="820">
                  <c:v>99.990827584592566</c:v>
                </c:pt>
                <c:pt idx="821">
                  <c:v>99.921500599505436</c:v>
                </c:pt>
                <c:pt idx="822">
                  <c:v>99.900028867291041</c:v>
                </c:pt>
                <c:pt idx="823">
                  <c:v>99.986165791105677</c:v>
                </c:pt>
                <c:pt idx="824">
                  <c:v>100.06190930402718</c:v>
                </c:pt>
                <c:pt idx="825">
                  <c:v>99.985412235962386</c:v>
                </c:pt>
                <c:pt idx="826">
                  <c:v>99.912105372703849</c:v>
                </c:pt>
                <c:pt idx="827">
                  <c:v>99.970726328076054</c:v>
                </c:pt>
                <c:pt idx="828">
                  <c:v>99.934899687172418</c:v>
                </c:pt>
                <c:pt idx="829">
                  <c:v>100.03026228564907</c:v>
                </c:pt>
                <c:pt idx="830">
                  <c:v>99.994724712692999</c:v>
                </c:pt>
                <c:pt idx="831">
                  <c:v>99.933725099540823</c:v>
                </c:pt>
                <c:pt idx="832">
                  <c:v>99.932576595942407</c:v>
                </c:pt>
                <c:pt idx="833">
                  <c:v>99.994529716203374</c:v>
                </c:pt>
                <c:pt idx="834">
                  <c:v>99.995891670869028</c:v>
                </c:pt>
                <c:pt idx="835">
                  <c:v>99.960643345931814</c:v>
                </c:pt>
                <c:pt idx="836">
                  <c:v>99.94073324443265</c:v>
                </c:pt>
                <c:pt idx="837">
                  <c:v>99.937744246361859</c:v>
                </c:pt>
                <c:pt idx="838">
                  <c:v>99.96770437250764</c:v>
                </c:pt>
                <c:pt idx="839">
                  <c:v>99.943644387227408</c:v>
                </c:pt>
                <c:pt idx="840">
                  <c:v>99.90244094012408</c:v>
                </c:pt>
                <c:pt idx="841">
                  <c:v>100.03606919240464</c:v>
                </c:pt>
                <c:pt idx="842">
                  <c:v>99.995646517634739</c:v>
                </c:pt>
                <c:pt idx="843">
                  <c:v>99.826935309117076</c:v>
                </c:pt>
                <c:pt idx="844">
                  <c:v>99.973345258038421</c:v>
                </c:pt>
                <c:pt idx="845">
                  <c:v>99.868220673312962</c:v>
                </c:pt>
                <c:pt idx="846">
                  <c:v>99.916268493287291</c:v>
                </c:pt>
                <c:pt idx="847">
                  <c:v>99.977453454068012</c:v>
                </c:pt>
                <c:pt idx="848">
                  <c:v>99.878752724760417</c:v>
                </c:pt>
                <c:pt idx="849">
                  <c:v>99.965293335481576</c:v>
                </c:pt>
                <c:pt idx="850">
                  <c:v>99.952696285020167</c:v>
                </c:pt>
                <c:pt idx="851">
                  <c:v>99.921364145254785</c:v>
                </c:pt>
                <c:pt idx="852">
                  <c:v>99.966351948190024</c:v>
                </c:pt>
                <c:pt idx="853">
                  <c:v>99.934414426785295</c:v>
                </c:pt>
                <c:pt idx="854">
                  <c:v>100.10230362745527</c:v>
                </c:pt>
                <c:pt idx="855">
                  <c:v>99.895561533110609</c:v>
                </c:pt>
                <c:pt idx="856">
                  <c:v>99.99761232434598</c:v>
                </c:pt>
                <c:pt idx="857">
                  <c:v>99.946010767649625</c:v>
                </c:pt>
                <c:pt idx="858">
                  <c:v>99.961598066005251</c:v>
                </c:pt>
                <c:pt idx="859">
                  <c:v>100.05087080506537</c:v>
                </c:pt>
                <c:pt idx="860">
                  <c:v>100.02959646994765</c:v>
                </c:pt>
                <c:pt idx="861">
                  <c:v>99.950671144639983</c:v>
                </c:pt>
                <c:pt idx="862">
                  <c:v>99.881960617291895</c:v>
                </c:pt>
                <c:pt idx="863">
                  <c:v>99.915659590206417</c:v>
                </c:pt>
                <c:pt idx="864">
                  <c:v>100.06299200536306</c:v>
                </c:pt>
                <c:pt idx="865">
                  <c:v>99.940490775898652</c:v>
                </c:pt>
                <c:pt idx="866">
                  <c:v>99.960532730575025</c:v>
                </c:pt>
                <c:pt idx="867">
                  <c:v>100.0491130054269</c:v>
                </c:pt>
                <c:pt idx="868">
                  <c:v>100.03946353956565</c:v>
                </c:pt>
                <c:pt idx="869">
                  <c:v>99.872057849584507</c:v>
                </c:pt>
                <c:pt idx="870">
                  <c:v>99.973996675856483</c:v>
                </c:pt>
                <c:pt idx="871">
                  <c:v>99.984301871393484</c:v>
                </c:pt>
                <c:pt idx="872">
                  <c:v>100.00881371517727</c:v>
                </c:pt>
                <c:pt idx="873">
                  <c:v>99.985369322455583</c:v>
                </c:pt>
                <c:pt idx="874">
                  <c:v>99.970889046119638</c:v>
                </c:pt>
                <c:pt idx="875">
                  <c:v>99.904563761008305</c:v>
                </c:pt>
                <c:pt idx="876">
                  <c:v>100.00868801997289</c:v>
                </c:pt>
                <c:pt idx="877">
                  <c:v>99.929592063156861</c:v>
                </c:pt>
                <c:pt idx="878">
                  <c:v>99.893140263408696</c:v>
                </c:pt>
                <c:pt idx="879">
                  <c:v>99.843962165945683</c:v>
                </c:pt>
                <c:pt idx="880">
                  <c:v>99.922251823262343</c:v>
                </c:pt>
                <c:pt idx="881">
                  <c:v>100.00199376375353</c:v>
                </c:pt>
                <c:pt idx="882">
                  <c:v>99.925139105887283</c:v>
                </c:pt>
                <c:pt idx="883">
                  <c:v>99.929571508354442</c:v>
                </c:pt>
                <c:pt idx="884">
                  <c:v>99.990196566400897</c:v>
                </c:pt>
                <c:pt idx="885">
                  <c:v>99.962763008926558</c:v>
                </c:pt>
                <c:pt idx="886">
                  <c:v>100.02878510623334</c:v>
                </c:pt>
                <c:pt idx="887">
                  <c:v>99.945219260310253</c:v>
                </c:pt>
                <c:pt idx="888">
                  <c:v>99.981284480230272</c:v>
                </c:pt>
                <c:pt idx="889">
                  <c:v>99.942709673281556</c:v>
                </c:pt>
                <c:pt idx="890">
                  <c:v>99.958857033467439</c:v>
                </c:pt>
                <c:pt idx="891">
                  <c:v>99.807685858393071</c:v>
                </c:pt>
                <c:pt idx="892">
                  <c:v>100.01124605260344</c:v>
                </c:pt>
                <c:pt idx="893">
                  <c:v>99.977492878657102</c:v>
                </c:pt>
                <c:pt idx="894">
                  <c:v>99.951505334637702</c:v>
                </c:pt>
                <c:pt idx="895">
                  <c:v>99.877733187055327</c:v>
                </c:pt>
                <c:pt idx="896">
                  <c:v>99.867192262081829</c:v>
                </c:pt>
                <c:pt idx="897">
                  <c:v>99.930036378743182</c:v>
                </c:pt>
                <c:pt idx="898">
                  <c:v>99.860993060458028</c:v>
                </c:pt>
                <c:pt idx="899">
                  <c:v>99.952116614616472</c:v>
                </c:pt>
                <c:pt idx="900">
                  <c:v>99.974159781804843</c:v>
                </c:pt>
                <c:pt idx="901">
                  <c:v>99.988313151983107</c:v>
                </c:pt>
                <c:pt idx="902">
                  <c:v>99.924467614852176</c:v>
                </c:pt>
                <c:pt idx="903">
                  <c:v>99.917085971250188</c:v>
                </c:pt>
                <c:pt idx="904">
                  <c:v>99.868016278616551</c:v>
                </c:pt>
                <c:pt idx="905">
                  <c:v>99.963314041888964</c:v>
                </c:pt>
                <c:pt idx="906">
                  <c:v>99.948777158191774</c:v>
                </c:pt>
                <c:pt idx="907">
                  <c:v>99.899660565981449</c:v>
                </c:pt>
                <c:pt idx="908">
                  <c:v>99.894939383436764</c:v>
                </c:pt>
                <c:pt idx="909">
                  <c:v>99.999948539326155</c:v>
                </c:pt>
                <c:pt idx="910">
                  <c:v>99.996529426229699</c:v>
                </c:pt>
                <c:pt idx="911">
                  <c:v>100.01326795358428</c:v>
                </c:pt>
                <c:pt idx="912">
                  <c:v>99.917345867109887</c:v>
                </c:pt>
                <c:pt idx="913">
                  <c:v>99.998452446548484</c:v>
                </c:pt>
                <c:pt idx="914">
                  <c:v>99.92524794088213</c:v>
                </c:pt>
                <c:pt idx="915">
                  <c:v>99.96320651500865</c:v>
                </c:pt>
                <c:pt idx="916">
                  <c:v>99.941344449273245</c:v>
                </c:pt>
                <c:pt idx="917">
                  <c:v>99.944791620905363</c:v>
                </c:pt>
                <c:pt idx="918">
                  <c:v>100.01036042326839</c:v>
                </c:pt>
                <c:pt idx="919">
                  <c:v>99.973988964221334</c:v>
                </c:pt>
                <c:pt idx="920">
                  <c:v>99.969219890447064</c:v>
                </c:pt>
                <c:pt idx="921">
                  <c:v>99.968565728016557</c:v>
                </c:pt>
                <c:pt idx="922">
                  <c:v>99.987556906083768</c:v>
                </c:pt>
                <c:pt idx="923">
                  <c:v>99.929579218885465</c:v>
                </c:pt>
                <c:pt idx="924">
                  <c:v>99.966622615514822</c:v>
                </c:pt>
                <c:pt idx="925">
                  <c:v>99.936177465852623</c:v>
                </c:pt>
                <c:pt idx="926">
                  <c:v>99.933154153467882</c:v>
                </c:pt>
                <c:pt idx="927">
                  <c:v>99.853850185673011</c:v>
                </c:pt>
                <c:pt idx="928">
                  <c:v>99.939473389547572</c:v>
                </c:pt>
                <c:pt idx="929">
                  <c:v>99.987467800237724</c:v>
                </c:pt>
                <c:pt idx="930">
                  <c:v>99.871205999411302</c:v>
                </c:pt>
                <c:pt idx="931">
                  <c:v>100.04079806950249</c:v>
                </c:pt>
                <c:pt idx="932">
                  <c:v>99.881808078531364</c:v>
                </c:pt>
                <c:pt idx="933">
                  <c:v>100.02876585290406</c:v>
                </c:pt>
                <c:pt idx="934">
                  <c:v>99.996670002722837</c:v>
                </c:pt>
                <c:pt idx="935">
                  <c:v>100.00607935403669</c:v>
                </c:pt>
                <c:pt idx="936">
                  <c:v>99.932179913696771</c:v>
                </c:pt>
                <c:pt idx="937">
                  <c:v>99.969081506072285</c:v>
                </c:pt>
                <c:pt idx="938">
                  <c:v>99.999552055262853</c:v>
                </c:pt>
                <c:pt idx="939">
                  <c:v>99.929276182874943</c:v>
                </c:pt>
                <c:pt idx="940">
                  <c:v>99.967480786889979</c:v>
                </c:pt>
                <c:pt idx="941">
                  <c:v>99.908935853757001</c:v>
                </c:pt>
                <c:pt idx="942">
                  <c:v>99.973989287585113</c:v>
                </c:pt>
                <c:pt idx="943">
                  <c:v>99.912627423176872</c:v>
                </c:pt>
                <c:pt idx="944">
                  <c:v>99.840495124422645</c:v>
                </c:pt>
                <c:pt idx="945">
                  <c:v>99.876856438098557</c:v>
                </c:pt>
                <c:pt idx="946">
                  <c:v>99.987652482092599</c:v>
                </c:pt>
                <c:pt idx="947">
                  <c:v>100.05798089801095</c:v>
                </c:pt>
                <c:pt idx="948">
                  <c:v>99.92621645078755</c:v>
                </c:pt>
                <c:pt idx="949">
                  <c:v>99.903588363872657</c:v>
                </c:pt>
                <c:pt idx="950">
                  <c:v>99.854617167770044</c:v>
                </c:pt>
                <c:pt idx="951">
                  <c:v>99.92280681719383</c:v>
                </c:pt>
                <c:pt idx="952">
                  <c:v>99.964537242241065</c:v>
                </c:pt>
                <c:pt idx="953">
                  <c:v>100.00524650650129</c:v>
                </c:pt>
                <c:pt idx="954">
                  <c:v>99.912779784410873</c:v>
                </c:pt>
                <c:pt idx="955">
                  <c:v>100.04661463815413</c:v>
                </c:pt>
                <c:pt idx="956">
                  <c:v>99.882097139829582</c:v>
                </c:pt>
                <c:pt idx="957">
                  <c:v>99.902249383503417</c:v>
                </c:pt>
                <c:pt idx="958">
                  <c:v>99.987291167404138</c:v>
                </c:pt>
                <c:pt idx="959">
                  <c:v>99.862950039059982</c:v>
                </c:pt>
                <c:pt idx="960">
                  <c:v>99.971617678132375</c:v>
                </c:pt>
                <c:pt idx="961">
                  <c:v>100.0556201717731</c:v>
                </c:pt>
                <c:pt idx="962">
                  <c:v>99.89509867565306</c:v>
                </c:pt>
                <c:pt idx="963">
                  <c:v>99.990711927816946</c:v>
                </c:pt>
                <c:pt idx="964">
                  <c:v>99.95973457213465</c:v>
                </c:pt>
                <c:pt idx="965">
                  <c:v>99.895486717884552</c:v>
                </c:pt>
                <c:pt idx="966">
                  <c:v>99.97286745492751</c:v>
                </c:pt>
                <c:pt idx="967">
                  <c:v>99.998655942338161</c:v>
                </c:pt>
                <c:pt idx="968">
                  <c:v>99.968557231343567</c:v>
                </c:pt>
                <c:pt idx="969">
                  <c:v>99.940017767366925</c:v>
                </c:pt>
                <c:pt idx="970">
                  <c:v>99.842320256099526</c:v>
                </c:pt>
                <c:pt idx="971">
                  <c:v>99.926448961220018</c:v>
                </c:pt>
                <c:pt idx="972">
                  <c:v>99.98797177720509</c:v>
                </c:pt>
                <c:pt idx="973">
                  <c:v>99.946362277396076</c:v>
                </c:pt>
                <c:pt idx="974">
                  <c:v>99.946226594198052</c:v>
                </c:pt>
                <c:pt idx="975">
                  <c:v>100.03069703285458</c:v>
                </c:pt>
                <c:pt idx="976">
                  <c:v>99.942743591704854</c:v>
                </c:pt>
                <c:pt idx="977">
                  <c:v>99.92225098567593</c:v>
                </c:pt>
                <c:pt idx="978">
                  <c:v>99.977606253073603</c:v>
                </c:pt>
                <c:pt idx="979">
                  <c:v>99.963565922388682</c:v>
                </c:pt>
                <c:pt idx="980">
                  <c:v>99.898387282794886</c:v>
                </c:pt>
                <c:pt idx="981">
                  <c:v>99.936051667454421</c:v>
                </c:pt>
                <c:pt idx="982">
                  <c:v>99.961333214708347</c:v>
                </c:pt>
                <c:pt idx="983">
                  <c:v>99.888770995986263</c:v>
                </c:pt>
                <c:pt idx="984">
                  <c:v>99.960087597387854</c:v>
                </c:pt>
                <c:pt idx="985">
                  <c:v>99.902215046240784</c:v>
                </c:pt>
                <c:pt idx="986">
                  <c:v>99.946230543984683</c:v>
                </c:pt>
                <c:pt idx="987">
                  <c:v>99.845204269768885</c:v>
                </c:pt>
                <c:pt idx="988">
                  <c:v>99.954350151898453</c:v>
                </c:pt>
                <c:pt idx="989">
                  <c:v>100.02681008567617</c:v>
                </c:pt>
                <c:pt idx="990">
                  <c:v>100.0351347659623</c:v>
                </c:pt>
                <c:pt idx="991">
                  <c:v>100.00383440100583</c:v>
                </c:pt>
                <c:pt idx="992">
                  <c:v>99.928779150296307</c:v>
                </c:pt>
                <c:pt idx="993">
                  <c:v>99.976784958567208</c:v>
                </c:pt>
                <c:pt idx="994">
                  <c:v>99.93714242865488</c:v>
                </c:pt>
                <c:pt idx="995">
                  <c:v>100.02865944954441</c:v>
                </c:pt>
                <c:pt idx="996">
                  <c:v>99.921094484828529</c:v>
                </c:pt>
                <c:pt idx="997">
                  <c:v>99.933721045270971</c:v>
                </c:pt>
                <c:pt idx="998">
                  <c:v>99.870303529337903</c:v>
                </c:pt>
                <c:pt idx="999">
                  <c:v>99.998073415049788</c:v>
                </c:pt>
              </c:numCache>
            </c:numRef>
          </c:xVal>
          <c:yVal>
            <c:numRef>
              <c:f>'Risk - Attributes Gage'!$O$11:$O$1010</c:f>
              <c:numCache>
                <c:formatCode>General</c:formatCode>
                <c:ptCount val="1000"/>
                <c:pt idx="0">
                  <c:v>99.986085125870019</c:v>
                </c:pt>
                <c:pt idx="1">
                  <c:v>99.986311136438061</c:v>
                </c:pt>
                <c:pt idx="2">
                  <c:v>100.00459221646346</c:v>
                </c:pt>
                <c:pt idx="3">
                  <c:v>99.998120966685264</c:v>
                </c:pt>
                <c:pt idx="4">
                  <c:v>99.973243566990007</c:v>
                </c:pt>
                <c:pt idx="5">
                  <c:v>99.991469741373038</c:v>
                </c:pt>
                <c:pt idx="6">
                  <c:v>99.986283096843422</c:v>
                </c:pt>
                <c:pt idx="7">
                  <c:v>99.989186041525585</c:v>
                </c:pt>
                <c:pt idx="8">
                  <c:v>99.984066539014762</c:v>
                </c:pt>
                <c:pt idx="9">
                  <c:v>99.986039136193853</c:v>
                </c:pt>
                <c:pt idx="10">
                  <c:v>99.983711835338624</c:v>
                </c:pt>
                <c:pt idx="11">
                  <c:v>100.00661974224731</c:v>
                </c:pt>
                <c:pt idx="12">
                  <c:v>99.987127438480968</c:v>
                </c:pt>
                <c:pt idx="13">
                  <c:v>99.981844785904713</c:v>
                </c:pt>
                <c:pt idx="14">
                  <c:v>100.00813719804954</c:v>
                </c:pt>
                <c:pt idx="15">
                  <c:v>99.998453313323992</c:v>
                </c:pt>
                <c:pt idx="16">
                  <c:v>99.981695351906566</c:v>
                </c:pt>
                <c:pt idx="17">
                  <c:v>100.00675025247197</c:v>
                </c:pt>
                <c:pt idx="18">
                  <c:v>99.990600516519052</c:v>
                </c:pt>
                <c:pt idx="19">
                  <c:v>99.997133228924255</c:v>
                </c:pt>
                <c:pt idx="20">
                  <c:v>99.987082877506055</c:v>
                </c:pt>
                <c:pt idx="21">
                  <c:v>99.993865984455923</c:v>
                </c:pt>
                <c:pt idx="22">
                  <c:v>99.991019547091454</c:v>
                </c:pt>
                <c:pt idx="23">
                  <c:v>100.00027931746851</c:v>
                </c:pt>
                <c:pt idx="24">
                  <c:v>99.982186183535021</c:v>
                </c:pt>
                <c:pt idx="25">
                  <c:v>99.991545409257412</c:v>
                </c:pt>
                <c:pt idx="26">
                  <c:v>99.995458675936732</c:v>
                </c:pt>
                <c:pt idx="27">
                  <c:v>99.990160726042504</c:v>
                </c:pt>
                <c:pt idx="28">
                  <c:v>99.985545507187865</c:v>
                </c:pt>
                <c:pt idx="29">
                  <c:v>99.982776893455636</c:v>
                </c:pt>
                <c:pt idx="30">
                  <c:v>99.986483881758488</c:v>
                </c:pt>
                <c:pt idx="31">
                  <c:v>99.995866080035199</c:v>
                </c:pt>
                <c:pt idx="32">
                  <c:v>99.982226759332349</c:v>
                </c:pt>
                <c:pt idx="33">
                  <c:v>99.986712541282387</c:v>
                </c:pt>
                <c:pt idx="34">
                  <c:v>100.00118033324021</c:v>
                </c:pt>
                <c:pt idx="35">
                  <c:v>99.996468767731088</c:v>
                </c:pt>
                <c:pt idx="36">
                  <c:v>100.00948362892447</c:v>
                </c:pt>
                <c:pt idx="37">
                  <c:v>99.970935568821346</c:v>
                </c:pt>
                <c:pt idx="38">
                  <c:v>100.00265443789823</c:v>
                </c:pt>
                <c:pt idx="39">
                  <c:v>99.982418858407669</c:v>
                </c:pt>
                <c:pt idx="40">
                  <c:v>99.971624530664371</c:v>
                </c:pt>
                <c:pt idx="41">
                  <c:v>99.984355468231655</c:v>
                </c:pt>
                <c:pt idx="42">
                  <c:v>99.985438670600644</c:v>
                </c:pt>
                <c:pt idx="43">
                  <c:v>99.985540968232911</c:v>
                </c:pt>
                <c:pt idx="44">
                  <c:v>99.997047870523375</c:v>
                </c:pt>
                <c:pt idx="45">
                  <c:v>100.00162259695577</c:v>
                </c:pt>
                <c:pt idx="46">
                  <c:v>99.964063895465017</c:v>
                </c:pt>
                <c:pt idx="47">
                  <c:v>99.966830901675465</c:v>
                </c:pt>
                <c:pt idx="48">
                  <c:v>99.997699740487576</c:v>
                </c:pt>
                <c:pt idx="49">
                  <c:v>99.993979550144701</c:v>
                </c:pt>
                <c:pt idx="50">
                  <c:v>99.983194194681104</c:v>
                </c:pt>
                <c:pt idx="51">
                  <c:v>99.982619847737098</c:v>
                </c:pt>
                <c:pt idx="52">
                  <c:v>99.98164427255179</c:v>
                </c:pt>
                <c:pt idx="53">
                  <c:v>99.999617093199646</c:v>
                </c:pt>
                <c:pt idx="54">
                  <c:v>99.976551634424496</c:v>
                </c:pt>
                <c:pt idx="55">
                  <c:v>99.990751208310911</c:v>
                </c:pt>
                <c:pt idx="56">
                  <c:v>99.973621258390423</c:v>
                </c:pt>
                <c:pt idx="57">
                  <c:v>99.993418082337158</c:v>
                </c:pt>
                <c:pt idx="58">
                  <c:v>99.993390251817786</c:v>
                </c:pt>
                <c:pt idx="59">
                  <c:v>99.99002614901039</c:v>
                </c:pt>
                <c:pt idx="60">
                  <c:v>99.970267777061736</c:v>
                </c:pt>
                <c:pt idx="61">
                  <c:v>99.989063750857795</c:v>
                </c:pt>
                <c:pt idx="62">
                  <c:v>99.993812779866886</c:v>
                </c:pt>
                <c:pt idx="63">
                  <c:v>100.00176296295911</c:v>
                </c:pt>
                <c:pt idx="64">
                  <c:v>99.997664952812471</c:v>
                </c:pt>
                <c:pt idx="65">
                  <c:v>100.00495717661516</c:v>
                </c:pt>
                <c:pt idx="66">
                  <c:v>99.988151412631225</c:v>
                </c:pt>
                <c:pt idx="67">
                  <c:v>99.986767008251206</c:v>
                </c:pt>
                <c:pt idx="68">
                  <c:v>99.977654333250655</c:v>
                </c:pt>
                <c:pt idx="69">
                  <c:v>99.995625948582841</c:v>
                </c:pt>
                <c:pt idx="70">
                  <c:v>99.980554005054145</c:v>
                </c:pt>
                <c:pt idx="71">
                  <c:v>99.996564244044464</c:v>
                </c:pt>
                <c:pt idx="72">
                  <c:v>99.986653178007529</c:v>
                </c:pt>
                <c:pt idx="73">
                  <c:v>99.986394174191034</c:v>
                </c:pt>
                <c:pt idx="74">
                  <c:v>99.988733683472645</c:v>
                </c:pt>
                <c:pt idx="75">
                  <c:v>100.00458223469204</c:v>
                </c:pt>
                <c:pt idx="76">
                  <c:v>99.989418479622671</c:v>
                </c:pt>
                <c:pt idx="77">
                  <c:v>99.980574113610814</c:v>
                </c:pt>
                <c:pt idx="78">
                  <c:v>99.979127764528215</c:v>
                </c:pt>
                <c:pt idx="79">
                  <c:v>99.992532236364468</c:v>
                </c:pt>
                <c:pt idx="80">
                  <c:v>99.976301220187096</c:v>
                </c:pt>
                <c:pt idx="81">
                  <c:v>99.968049333924839</c:v>
                </c:pt>
                <c:pt idx="82">
                  <c:v>100.00107774292569</c:v>
                </c:pt>
                <c:pt idx="83">
                  <c:v>99.989289067362122</c:v>
                </c:pt>
                <c:pt idx="84">
                  <c:v>99.995650163247916</c:v>
                </c:pt>
                <c:pt idx="85">
                  <c:v>99.996271227305783</c:v>
                </c:pt>
                <c:pt idx="86">
                  <c:v>99.986655522937838</c:v>
                </c:pt>
                <c:pt idx="87">
                  <c:v>99.997979379260514</c:v>
                </c:pt>
                <c:pt idx="88">
                  <c:v>99.990919600915319</c:v>
                </c:pt>
                <c:pt idx="89">
                  <c:v>99.98867339197669</c:v>
                </c:pt>
                <c:pt idx="90">
                  <c:v>99.982337970641765</c:v>
                </c:pt>
                <c:pt idx="91">
                  <c:v>99.985322408589312</c:v>
                </c:pt>
                <c:pt idx="92">
                  <c:v>99.979960358278845</c:v>
                </c:pt>
                <c:pt idx="93">
                  <c:v>99.990150624935183</c:v>
                </c:pt>
                <c:pt idx="94">
                  <c:v>99.975615346821911</c:v>
                </c:pt>
                <c:pt idx="95">
                  <c:v>99.990774392485903</c:v>
                </c:pt>
                <c:pt idx="96">
                  <c:v>99.986059663752101</c:v>
                </c:pt>
                <c:pt idx="97">
                  <c:v>99.986676170489801</c:v>
                </c:pt>
                <c:pt idx="98">
                  <c:v>99.975661274070674</c:v>
                </c:pt>
                <c:pt idx="99">
                  <c:v>99.981398252396318</c:v>
                </c:pt>
                <c:pt idx="100">
                  <c:v>99.981853901322282</c:v>
                </c:pt>
                <c:pt idx="101">
                  <c:v>99.991876948659723</c:v>
                </c:pt>
                <c:pt idx="102">
                  <c:v>99.992649498093201</c:v>
                </c:pt>
                <c:pt idx="103">
                  <c:v>100.00100782891491</c:v>
                </c:pt>
                <c:pt idx="104">
                  <c:v>99.992681366717008</c:v>
                </c:pt>
                <c:pt idx="105">
                  <c:v>99.987070300185621</c:v>
                </c:pt>
                <c:pt idx="106">
                  <c:v>99.9908684232647</c:v>
                </c:pt>
                <c:pt idx="107">
                  <c:v>99.994160135887313</c:v>
                </c:pt>
                <c:pt idx="108">
                  <c:v>99.97378110973122</c:v>
                </c:pt>
                <c:pt idx="109">
                  <c:v>99.972168897347714</c:v>
                </c:pt>
                <c:pt idx="110">
                  <c:v>99.99672099446407</c:v>
                </c:pt>
                <c:pt idx="111">
                  <c:v>99.990377606398994</c:v>
                </c:pt>
                <c:pt idx="112">
                  <c:v>99.993701203464525</c:v>
                </c:pt>
                <c:pt idx="113">
                  <c:v>99.996741787155372</c:v>
                </c:pt>
                <c:pt idx="114">
                  <c:v>99.967054989246463</c:v>
                </c:pt>
                <c:pt idx="115">
                  <c:v>99.990204049204394</c:v>
                </c:pt>
                <c:pt idx="116">
                  <c:v>99.969109457204297</c:v>
                </c:pt>
                <c:pt idx="117">
                  <c:v>99.966870640606118</c:v>
                </c:pt>
                <c:pt idx="118">
                  <c:v>100.00029002610788</c:v>
                </c:pt>
                <c:pt idx="119">
                  <c:v>99.98903842083125</c:v>
                </c:pt>
                <c:pt idx="120">
                  <c:v>100.01103573267405</c:v>
                </c:pt>
                <c:pt idx="121">
                  <c:v>99.974814522634048</c:v>
                </c:pt>
                <c:pt idx="122">
                  <c:v>99.99430411734933</c:v>
                </c:pt>
                <c:pt idx="123">
                  <c:v>99.976931595170143</c:v>
                </c:pt>
                <c:pt idx="124">
                  <c:v>99.984843011171264</c:v>
                </c:pt>
                <c:pt idx="125">
                  <c:v>99.982658276888984</c:v>
                </c:pt>
                <c:pt idx="126">
                  <c:v>99.992017461536847</c:v>
                </c:pt>
                <c:pt idx="127">
                  <c:v>100.01681082433787</c:v>
                </c:pt>
                <c:pt idx="128">
                  <c:v>99.993537789542714</c:v>
                </c:pt>
                <c:pt idx="129">
                  <c:v>99.991434689342896</c:v>
                </c:pt>
                <c:pt idx="130">
                  <c:v>99.982695783948188</c:v>
                </c:pt>
                <c:pt idx="131">
                  <c:v>99.986489826196276</c:v>
                </c:pt>
                <c:pt idx="132">
                  <c:v>99.979914232790748</c:v>
                </c:pt>
                <c:pt idx="133">
                  <c:v>99.982444584317548</c:v>
                </c:pt>
                <c:pt idx="134">
                  <c:v>99.982339085597857</c:v>
                </c:pt>
                <c:pt idx="135">
                  <c:v>99.993811108574491</c:v>
                </c:pt>
                <c:pt idx="136">
                  <c:v>99.983914413681731</c:v>
                </c:pt>
                <c:pt idx="137">
                  <c:v>99.984167073624235</c:v>
                </c:pt>
                <c:pt idx="138">
                  <c:v>99.986607283247537</c:v>
                </c:pt>
                <c:pt idx="139">
                  <c:v>99.988555963971734</c:v>
                </c:pt>
                <c:pt idx="140">
                  <c:v>99.993932873954819</c:v>
                </c:pt>
                <c:pt idx="141">
                  <c:v>99.987169764842676</c:v>
                </c:pt>
                <c:pt idx="142">
                  <c:v>99.980145320953397</c:v>
                </c:pt>
                <c:pt idx="143">
                  <c:v>100.00002817907817</c:v>
                </c:pt>
                <c:pt idx="144">
                  <c:v>99.988833498622625</c:v>
                </c:pt>
                <c:pt idx="145">
                  <c:v>99.999756228050074</c:v>
                </c:pt>
                <c:pt idx="146">
                  <c:v>99.971488217476846</c:v>
                </c:pt>
                <c:pt idx="147">
                  <c:v>99.974770033675512</c:v>
                </c:pt>
                <c:pt idx="148">
                  <c:v>99.986937293593797</c:v>
                </c:pt>
                <c:pt idx="149">
                  <c:v>99.978347597860349</c:v>
                </c:pt>
                <c:pt idx="150">
                  <c:v>99.980441241610507</c:v>
                </c:pt>
                <c:pt idx="151">
                  <c:v>99.997694963377072</c:v>
                </c:pt>
                <c:pt idx="152">
                  <c:v>99.993067975780022</c:v>
                </c:pt>
                <c:pt idx="153">
                  <c:v>100.01308578812463</c:v>
                </c:pt>
                <c:pt idx="154">
                  <c:v>99.984233046383366</c:v>
                </c:pt>
                <c:pt idx="155">
                  <c:v>99.984822807220837</c:v>
                </c:pt>
                <c:pt idx="156">
                  <c:v>99.989784478489142</c:v>
                </c:pt>
                <c:pt idx="157">
                  <c:v>99.989310724487154</c:v>
                </c:pt>
                <c:pt idx="158">
                  <c:v>99.99671298461385</c:v>
                </c:pt>
                <c:pt idx="159">
                  <c:v>100.00080326826588</c:v>
                </c:pt>
                <c:pt idx="160">
                  <c:v>100.01271481581703</c:v>
                </c:pt>
                <c:pt idx="161">
                  <c:v>99.974987229963219</c:v>
                </c:pt>
                <c:pt idx="162">
                  <c:v>99.991091375865892</c:v>
                </c:pt>
                <c:pt idx="163">
                  <c:v>99.995341471497639</c:v>
                </c:pt>
                <c:pt idx="164">
                  <c:v>99.993936090055243</c:v>
                </c:pt>
                <c:pt idx="165">
                  <c:v>100.0043652684906</c:v>
                </c:pt>
                <c:pt idx="166">
                  <c:v>100.00709204683187</c:v>
                </c:pt>
                <c:pt idx="167">
                  <c:v>99.993995577271164</c:v>
                </c:pt>
                <c:pt idx="168">
                  <c:v>99.979635630653192</c:v>
                </c:pt>
                <c:pt idx="169">
                  <c:v>99.994383935342157</c:v>
                </c:pt>
                <c:pt idx="170">
                  <c:v>99.989127810967645</c:v>
                </c:pt>
                <c:pt idx="171">
                  <c:v>100.00085478910877</c:v>
                </c:pt>
                <c:pt idx="172">
                  <c:v>100.00107003739205</c:v>
                </c:pt>
                <c:pt idx="173">
                  <c:v>99.992304363897958</c:v>
                </c:pt>
                <c:pt idx="174">
                  <c:v>99.99346237055876</c:v>
                </c:pt>
                <c:pt idx="175">
                  <c:v>99.997577379373084</c:v>
                </c:pt>
                <c:pt idx="176">
                  <c:v>99.999424822782458</c:v>
                </c:pt>
                <c:pt idx="177">
                  <c:v>99.983980159988988</c:v>
                </c:pt>
                <c:pt idx="178">
                  <c:v>99.985890986658148</c:v>
                </c:pt>
                <c:pt idx="179">
                  <c:v>100.00268482989657</c:v>
                </c:pt>
                <c:pt idx="180">
                  <c:v>99.980544808867705</c:v>
                </c:pt>
                <c:pt idx="181">
                  <c:v>99.989272463679427</c:v>
                </c:pt>
                <c:pt idx="182">
                  <c:v>99.99483513002653</c:v>
                </c:pt>
                <c:pt idx="183">
                  <c:v>99.993067703071503</c:v>
                </c:pt>
                <c:pt idx="184">
                  <c:v>99.974212936394281</c:v>
                </c:pt>
                <c:pt idx="185">
                  <c:v>99.983142357525125</c:v>
                </c:pt>
                <c:pt idx="186">
                  <c:v>99.997123176342356</c:v>
                </c:pt>
                <c:pt idx="187">
                  <c:v>100.01194154161701</c:v>
                </c:pt>
                <c:pt idx="188">
                  <c:v>99.990717036135479</c:v>
                </c:pt>
                <c:pt idx="189">
                  <c:v>99.968651863398577</c:v>
                </c:pt>
                <c:pt idx="190">
                  <c:v>99.972579681059983</c:v>
                </c:pt>
                <c:pt idx="191">
                  <c:v>99.984395526098396</c:v>
                </c:pt>
                <c:pt idx="192">
                  <c:v>99.983522772019469</c:v>
                </c:pt>
                <c:pt idx="193">
                  <c:v>99.987112053870518</c:v>
                </c:pt>
                <c:pt idx="194">
                  <c:v>99.978109365508303</c:v>
                </c:pt>
                <c:pt idx="195">
                  <c:v>99.996180668873876</c:v>
                </c:pt>
                <c:pt idx="196">
                  <c:v>99.980595742938661</c:v>
                </c:pt>
                <c:pt idx="197">
                  <c:v>99.992483717476929</c:v>
                </c:pt>
                <c:pt idx="198">
                  <c:v>99.988422497026122</c:v>
                </c:pt>
                <c:pt idx="199">
                  <c:v>99.983374299980241</c:v>
                </c:pt>
                <c:pt idx="200">
                  <c:v>99.997826988966395</c:v>
                </c:pt>
                <c:pt idx="201">
                  <c:v>99.980325746541766</c:v>
                </c:pt>
                <c:pt idx="202">
                  <c:v>99.971220924690712</c:v>
                </c:pt>
                <c:pt idx="203">
                  <c:v>100.00158728394844</c:v>
                </c:pt>
                <c:pt idx="204">
                  <c:v>99.993371304627999</c:v>
                </c:pt>
                <c:pt idx="205">
                  <c:v>99.988000389602036</c:v>
                </c:pt>
                <c:pt idx="206">
                  <c:v>99.974050484780335</c:v>
                </c:pt>
                <c:pt idx="207">
                  <c:v>99.999703243444017</c:v>
                </c:pt>
                <c:pt idx="208">
                  <c:v>99.988491517471104</c:v>
                </c:pt>
                <c:pt idx="209">
                  <c:v>99.980988431008569</c:v>
                </c:pt>
                <c:pt idx="210">
                  <c:v>99.990731870965178</c:v>
                </c:pt>
                <c:pt idx="211">
                  <c:v>99.986458892609676</c:v>
                </c:pt>
                <c:pt idx="212">
                  <c:v>99.994818335115497</c:v>
                </c:pt>
                <c:pt idx="213">
                  <c:v>99.99711749086164</c:v>
                </c:pt>
                <c:pt idx="214">
                  <c:v>99.989763482905289</c:v>
                </c:pt>
                <c:pt idx="215">
                  <c:v>99.992022804599429</c:v>
                </c:pt>
                <c:pt idx="216">
                  <c:v>99.996651819812811</c:v>
                </c:pt>
                <c:pt idx="217">
                  <c:v>99.993893416827902</c:v>
                </c:pt>
                <c:pt idx="218">
                  <c:v>100.00707551133725</c:v>
                </c:pt>
                <c:pt idx="219">
                  <c:v>100.00093843478298</c:v>
                </c:pt>
                <c:pt idx="220">
                  <c:v>100.00564707750119</c:v>
                </c:pt>
                <c:pt idx="221">
                  <c:v>99.997352249550744</c:v>
                </c:pt>
                <c:pt idx="222">
                  <c:v>99.993625592448254</c:v>
                </c:pt>
                <c:pt idx="223">
                  <c:v>99.97977913124862</c:v>
                </c:pt>
                <c:pt idx="224">
                  <c:v>99.981226677047601</c:v>
                </c:pt>
                <c:pt idx="225">
                  <c:v>100.00835363071987</c:v>
                </c:pt>
                <c:pt idx="226">
                  <c:v>99.999215640060726</c:v>
                </c:pt>
                <c:pt idx="227">
                  <c:v>99.993499965513919</c:v>
                </c:pt>
                <c:pt idx="228">
                  <c:v>99.987108445825882</c:v>
                </c:pt>
                <c:pt idx="229">
                  <c:v>99.990488736935561</c:v>
                </c:pt>
                <c:pt idx="230">
                  <c:v>100.00792734077072</c:v>
                </c:pt>
                <c:pt idx="231">
                  <c:v>100.01383173683794</c:v>
                </c:pt>
                <c:pt idx="232">
                  <c:v>99.993560044797206</c:v>
                </c:pt>
                <c:pt idx="233">
                  <c:v>99.991303983269432</c:v>
                </c:pt>
                <c:pt idx="234">
                  <c:v>99.996320828005793</c:v>
                </c:pt>
                <c:pt idx="235">
                  <c:v>99.984356458550792</c:v>
                </c:pt>
                <c:pt idx="236">
                  <c:v>99.999701461139821</c:v>
                </c:pt>
                <c:pt idx="237">
                  <c:v>99.981197249180894</c:v>
                </c:pt>
                <c:pt idx="238">
                  <c:v>99.99944288993278</c:v>
                </c:pt>
                <c:pt idx="239">
                  <c:v>99.987412078054618</c:v>
                </c:pt>
                <c:pt idx="240">
                  <c:v>99.984651235168073</c:v>
                </c:pt>
                <c:pt idx="241">
                  <c:v>99.998364535420393</c:v>
                </c:pt>
                <c:pt idx="242">
                  <c:v>99.983531257967755</c:v>
                </c:pt>
                <c:pt idx="243">
                  <c:v>99.999030232956741</c:v>
                </c:pt>
                <c:pt idx="244">
                  <c:v>99.991020678310349</c:v>
                </c:pt>
                <c:pt idx="245">
                  <c:v>99.975457954227181</c:v>
                </c:pt>
                <c:pt idx="246">
                  <c:v>99.99483282858327</c:v>
                </c:pt>
                <c:pt idx="247">
                  <c:v>100.00092008684743</c:v>
                </c:pt>
                <c:pt idx="248">
                  <c:v>99.98881975941508</c:v>
                </c:pt>
                <c:pt idx="249">
                  <c:v>99.976130221560737</c:v>
                </c:pt>
                <c:pt idx="250">
                  <c:v>99.976151991672069</c:v>
                </c:pt>
                <c:pt idx="251">
                  <c:v>99.991895293501969</c:v>
                </c:pt>
                <c:pt idx="252">
                  <c:v>99.97859244575244</c:v>
                </c:pt>
                <c:pt idx="253">
                  <c:v>99.989548628137726</c:v>
                </c:pt>
                <c:pt idx="254">
                  <c:v>99.992743852177156</c:v>
                </c:pt>
                <c:pt idx="255">
                  <c:v>99.990203933813504</c:v>
                </c:pt>
                <c:pt idx="256">
                  <c:v>99.982022947180198</c:v>
                </c:pt>
                <c:pt idx="257">
                  <c:v>99.993227703694799</c:v>
                </c:pt>
                <c:pt idx="258">
                  <c:v>99.983922754233433</c:v>
                </c:pt>
                <c:pt idx="259">
                  <c:v>99.99286574520103</c:v>
                </c:pt>
                <c:pt idx="260">
                  <c:v>99.968060632358871</c:v>
                </c:pt>
                <c:pt idx="261">
                  <c:v>99.991127874915065</c:v>
                </c:pt>
                <c:pt idx="262">
                  <c:v>100.00702999742622</c:v>
                </c:pt>
                <c:pt idx="263">
                  <c:v>99.996918916181841</c:v>
                </c:pt>
                <c:pt idx="264">
                  <c:v>99.96901861020288</c:v>
                </c:pt>
                <c:pt idx="265">
                  <c:v>99.982218308864446</c:v>
                </c:pt>
                <c:pt idx="266">
                  <c:v>99.989673488283273</c:v>
                </c:pt>
                <c:pt idx="267">
                  <c:v>99.98369048441009</c:v>
                </c:pt>
                <c:pt idx="268">
                  <c:v>99.996972510402145</c:v>
                </c:pt>
                <c:pt idx="269">
                  <c:v>99.989287622142996</c:v>
                </c:pt>
                <c:pt idx="270">
                  <c:v>99.974366009580649</c:v>
                </c:pt>
                <c:pt idx="271">
                  <c:v>100.00448848388319</c:v>
                </c:pt>
                <c:pt idx="272">
                  <c:v>99.988612594837875</c:v>
                </c:pt>
                <c:pt idx="273">
                  <c:v>99.989343501379793</c:v>
                </c:pt>
                <c:pt idx="274">
                  <c:v>99.999723703826589</c:v>
                </c:pt>
                <c:pt idx="275">
                  <c:v>100.01037776524635</c:v>
                </c:pt>
                <c:pt idx="276">
                  <c:v>99.990373085640485</c:v>
                </c:pt>
                <c:pt idx="277">
                  <c:v>99.986961156161684</c:v>
                </c:pt>
                <c:pt idx="278">
                  <c:v>99.993221602346836</c:v>
                </c:pt>
                <c:pt idx="279">
                  <c:v>99.997912437336936</c:v>
                </c:pt>
                <c:pt idx="280">
                  <c:v>99.98131800689859</c:v>
                </c:pt>
                <c:pt idx="281">
                  <c:v>99.989713469578604</c:v>
                </c:pt>
                <c:pt idx="282">
                  <c:v>100.00147208942109</c:v>
                </c:pt>
                <c:pt idx="283">
                  <c:v>99.962467276063236</c:v>
                </c:pt>
                <c:pt idx="284">
                  <c:v>99.979176163405612</c:v>
                </c:pt>
                <c:pt idx="285">
                  <c:v>100.00228513085949</c:v>
                </c:pt>
                <c:pt idx="286">
                  <c:v>99.997535116153543</c:v>
                </c:pt>
                <c:pt idx="287">
                  <c:v>99.993707288151683</c:v>
                </c:pt>
                <c:pt idx="288">
                  <c:v>99.991973366860137</c:v>
                </c:pt>
                <c:pt idx="289">
                  <c:v>99.985072786800529</c:v>
                </c:pt>
                <c:pt idx="290">
                  <c:v>99.990337229229524</c:v>
                </c:pt>
                <c:pt idx="291">
                  <c:v>99.993205237498913</c:v>
                </c:pt>
                <c:pt idx="292">
                  <c:v>99.980837474009306</c:v>
                </c:pt>
                <c:pt idx="293">
                  <c:v>99.985618912491276</c:v>
                </c:pt>
                <c:pt idx="294">
                  <c:v>99.976756616822613</c:v>
                </c:pt>
                <c:pt idx="295">
                  <c:v>99.98899424176453</c:v>
                </c:pt>
                <c:pt idx="296">
                  <c:v>99.984473818137928</c:v>
                </c:pt>
                <c:pt idx="297">
                  <c:v>99.998498410270315</c:v>
                </c:pt>
                <c:pt idx="298">
                  <c:v>99.989288721863659</c:v>
                </c:pt>
                <c:pt idx="299">
                  <c:v>99.968788215049301</c:v>
                </c:pt>
                <c:pt idx="300">
                  <c:v>99.988941821127412</c:v>
                </c:pt>
                <c:pt idx="301">
                  <c:v>99.987580771076779</c:v>
                </c:pt>
                <c:pt idx="302">
                  <c:v>99.974925398638973</c:v>
                </c:pt>
                <c:pt idx="303">
                  <c:v>99.99249555277872</c:v>
                </c:pt>
                <c:pt idx="304">
                  <c:v>100.00031994446694</c:v>
                </c:pt>
                <c:pt idx="305">
                  <c:v>99.996480015105789</c:v>
                </c:pt>
                <c:pt idx="306">
                  <c:v>100.0042568684582</c:v>
                </c:pt>
                <c:pt idx="307">
                  <c:v>100.00230534357647</c:v>
                </c:pt>
                <c:pt idx="308">
                  <c:v>99.972598227771329</c:v>
                </c:pt>
                <c:pt idx="309">
                  <c:v>99.968733156427547</c:v>
                </c:pt>
                <c:pt idx="310">
                  <c:v>99.988742111415576</c:v>
                </c:pt>
                <c:pt idx="311">
                  <c:v>99.989094901443451</c:v>
                </c:pt>
                <c:pt idx="312">
                  <c:v>99.992628233597188</c:v>
                </c:pt>
                <c:pt idx="313">
                  <c:v>99.986736254272699</c:v>
                </c:pt>
                <c:pt idx="314">
                  <c:v>99.982660112852187</c:v>
                </c:pt>
                <c:pt idx="315">
                  <c:v>99.982896710822928</c:v>
                </c:pt>
                <c:pt idx="316">
                  <c:v>99.97379478901</c:v>
                </c:pt>
                <c:pt idx="317">
                  <c:v>99.991520448843374</c:v>
                </c:pt>
                <c:pt idx="318">
                  <c:v>99.997346503692341</c:v>
                </c:pt>
                <c:pt idx="319">
                  <c:v>99.99038110799485</c:v>
                </c:pt>
                <c:pt idx="320">
                  <c:v>99.994138508305525</c:v>
                </c:pt>
                <c:pt idx="321">
                  <c:v>99.989189050220716</c:v>
                </c:pt>
                <c:pt idx="322">
                  <c:v>99.985987232701049</c:v>
                </c:pt>
                <c:pt idx="323">
                  <c:v>99.966008302640802</c:v>
                </c:pt>
                <c:pt idx="324">
                  <c:v>99.969048256180002</c:v>
                </c:pt>
                <c:pt idx="325">
                  <c:v>99.976518041508982</c:v>
                </c:pt>
                <c:pt idx="326">
                  <c:v>99.98530673514054</c:v>
                </c:pt>
                <c:pt idx="327">
                  <c:v>99.994871371810135</c:v>
                </c:pt>
                <c:pt idx="328">
                  <c:v>99.998419180446049</c:v>
                </c:pt>
                <c:pt idx="329">
                  <c:v>99.997284129168833</c:v>
                </c:pt>
                <c:pt idx="330">
                  <c:v>99.990559041671432</c:v>
                </c:pt>
                <c:pt idx="331">
                  <c:v>99.988927814912529</c:v>
                </c:pt>
                <c:pt idx="332">
                  <c:v>100.00286327971563</c:v>
                </c:pt>
                <c:pt idx="333">
                  <c:v>99.995619233840117</c:v>
                </c:pt>
                <c:pt idx="334">
                  <c:v>100.01218340563183</c:v>
                </c:pt>
                <c:pt idx="335">
                  <c:v>100.01119048510765</c:v>
                </c:pt>
                <c:pt idx="336">
                  <c:v>99.98200547096765</c:v>
                </c:pt>
                <c:pt idx="337">
                  <c:v>99.988259006406736</c:v>
                </c:pt>
                <c:pt idx="338">
                  <c:v>99.984515150336819</c:v>
                </c:pt>
                <c:pt idx="339">
                  <c:v>99.975009964418163</c:v>
                </c:pt>
                <c:pt idx="340">
                  <c:v>99.994977380273596</c:v>
                </c:pt>
                <c:pt idx="341">
                  <c:v>99.97440629390448</c:v>
                </c:pt>
                <c:pt idx="342">
                  <c:v>99.971006664248094</c:v>
                </c:pt>
                <c:pt idx="343">
                  <c:v>100.00274594801975</c:v>
                </c:pt>
                <c:pt idx="344">
                  <c:v>99.986315681925532</c:v>
                </c:pt>
                <c:pt idx="345">
                  <c:v>99.984656573630829</c:v>
                </c:pt>
                <c:pt idx="346">
                  <c:v>100.00704597100133</c:v>
                </c:pt>
                <c:pt idx="347">
                  <c:v>99.98610257605371</c:v>
                </c:pt>
                <c:pt idx="348">
                  <c:v>99.993146726019063</c:v>
                </c:pt>
                <c:pt idx="349">
                  <c:v>99.978882447247784</c:v>
                </c:pt>
                <c:pt idx="350">
                  <c:v>99.993351117266982</c:v>
                </c:pt>
                <c:pt idx="351">
                  <c:v>99.996423791432022</c:v>
                </c:pt>
                <c:pt idx="352">
                  <c:v>99.995106115143287</c:v>
                </c:pt>
                <c:pt idx="353">
                  <c:v>99.973773741229195</c:v>
                </c:pt>
                <c:pt idx="354">
                  <c:v>100.00069732942674</c:v>
                </c:pt>
                <c:pt idx="355">
                  <c:v>100.0033376758105</c:v>
                </c:pt>
                <c:pt idx="356">
                  <c:v>99.985689963213517</c:v>
                </c:pt>
                <c:pt idx="357">
                  <c:v>99.993212687279595</c:v>
                </c:pt>
                <c:pt idx="358">
                  <c:v>99.990173644682145</c:v>
                </c:pt>
                <c:pt idx="359">
                  <c:v>99.982804074295217</c:v>
                </c:pt>
                <c:pt idx="360">
                  <c:v>99.974015287565962</c:v>
                </c:pt>
                <c:pt idx="361">
                  <c:v>99.991479514808177</c:v>
                </c:pt>
                <c:pt idx="362">
                  <c:v>100.0076328101685</c:v>
                </c:pt>
                <c:pt idx="363">
                  <c:v>99.980465464526063</c:v>
                </c:pt>
                <c:pt idx="364">
                  <c:v>99.985515329205455</c:v>
                </c:pt>
                <c:pt idx="365">
                  <c:v>99.973807565356879</c:v>
                </c:pt>
                <c:pt idx="366">
                  <c:v>99.988542748918661</c:v>
                </c:pt>
                <c:pt idx="367">
                  <c:v>99.994042810690033</c:v>
                </c:pt>
                <c:pt idx="368">
                  <c:v>100.00639847303987</c:v>
                </c:pt>
                <c:pt idx="369">
                  <c:v>99.999751444205955</c:v>
                </c:pt>
                <c:pt idx="370">
                  <c:v>99.994272805717955</c:v>
                </c:pt>
                <c:pt idx="371">
                  <c:v>99.982377500520315</c:v>
                </c:pt>
                <c:pt idx="372">
                  <c:v>99.985752603925505</c:v>
                </c:pt>
                <c:pt idx="373">
                  <c:v>99.998274351022161</c:v>
                </c:pt>
                <c:pt idx="374">
                  <c:v>99.982360175723727</c:v>
                </c:pt>
                <c:pt idx="375">
                  <c:v>99.968389992116016</c:v>
                </c:pt>
                <c:pt idx="376">
                  <c:v>99.961166368361688</c:v>
                </c:pt>
                <c:pt idx="377">
                  <c:v>99.983495938454809</c:v>
                </c:pt>
                <c:pt idx="378">
                  <c:v>99.992168368940369</c:v>
                </c:pt>
                <c:pt idx="379">
                  <c:v>99.998749253975689</c:v>
                </c:pt>
                <c:pt idx="380">
                  <c:v>99.980816018347241</c:v>
                </c:pt>
                <c:pt idx="381">
                  <c:v>99.990488852463344</c:v>
                </c:pt>
                <c:pt idx="382">
                  <c:v>99.999306994906874</c:v>
                </c:pt>
                <c:pt idx="383">
                  <c:v>99.99770271155694</c:v>
                </c:pt>
                <c:pt idx="384">
                  <c:v>99.979815781027796</c:v>
                </c:pt>
                <c:pt idx="385">
                  <c:v>99.988220778734402</c:v>
                </c:pt>
                <c:pt idx="386">
                  <c:v>99.972253705147395</c:v>
                </c:pt>
                <c:pt idx="387">
                  <c:v>99.992095976834563</c:v>
                </c:pt>
                <c:pt idx="388">
                  <c:v>99.995699377238964</c:v>
                </c:pt>
                <c:pt idx="389">
                  <c:v>99.981500585189849</c:v>
                </c:pt>
                <c:pt idx="390">
                  <c:v>99.986296319260788</c:v>
                </c:pt>
                <c:pt idx="391">
                  <c:v>99.98853667482696</c:v>
                </c:pt>
                <c:pt idx="392">
                  <c:v>99.98058233898422</c:v>
                </c:pt>
                <c:pt idx="393">
                  <c:v>99.995639228783375</c:v>
                </c:pt>
                <c:pt idx="394">
                  <c:v>99.983314045934478</c:v>
                </c:pt>
                <c:pt idx="395">
                  <c:v>99.9810997867732</c:v>
                </c:pt>
                <c:pt idx="396">
                  <c:v>99.982144376428238</c:v>
                </c:pt>
                <c:pt idx="397">
                  <c:v>99.997038320348423</c:v>
                </c:pt>
                <c:pt idx="398">
                  <c:v>99.986880123778477</c:v>
                </c:pt>
                <c:pt idx="399">
                  <c:v>99.990478129756767</c:v>
                </c:pt>
                <c:pt idx="400">
                  <c:v>99.98971054807005</c:v>
                </c:pt>
                <c:pt idx="401">
                  <c:v>99.997653878624178</c:v>
                </c:pt>
                <c:pt idx="402">
                  <c:v>99.989677905804427</c:v>
                </c:pt>
                <c:pt idx="403">
                  <c:v>100.00489739242327</c:v>
                </c:pt>
                <c:pt idx="404">
                  <c:v>99.999500820568997</c:v>
                </c:pt>
                <c:pt idx="405">
                  <c:v>99.993413327284131</c:v>
                </c:pt>
                <c:pt idx="406">
                  <c:v>100.00711596760641</c:v>
                </c:pt>
                <c:pt idx="407">
                  <c:v>100.01522033924091</c:v>
                </c:pt>
                <c:pt idx="408">
                  <c:v>99.988742196026152</c:v>
                </c:pt>
                <c:pt idx="409">
                  <c:v>99.99276216340661</c:v>
                </c:pt>
                <c:pt idx="410">
                  <c:v>99.998968732562787</c:v>
                </c:pt>
                <c:pt idx="411">
                  <c:v>99.989752988277985</c:v>
                </c:pt>
                <c:pt idx="412">
                  <c:v>100.00188834063174</c:v>
                </c:pt>
                <c:pt idx="413">
                  <c:v>99.988232702549055</c:v>
                </c:pt>
                <c:pt idx="414">
                  <c:v>99.973430903650382</c:v>
                </c:pt>
                <c:pt idx="415">
                  <c:v>99.989966191853057</c:v>
                </c:pt>
                <c:pt idx="416">
                  <c:v>99.997088369094584</c:v>
                </c:pt>
                <c:pt idx="417">
                  <c:v>99.988906596746119</c:v>
                </c:pt>
                <c:pt idx="418">
                  <c:v>99.979302398764375</c:v>
                </c:pt>
                <c:pt idx="419">
                  <c:v>99.993249721062355</c:v>
                </c:pt>
                <c:pt idx="420">
                  <c:v>99.981867577860228</c:v>
                </c:pt>
                <c:pt idx="421">
                  <c:v>99.994064844064084</c:v>
                </c:pt>
                <c:pt idx="422">
                  <c:v>99.979674321749741</c:v>
                </c:pt>
                <c:pt idx="423">
                  <c:v>99.996156673618145</c:v>
                </c:pt>
                <c:pt idx="424">
                  <c:v>99.975154547157203</c:v>
                </c:pt>
                <c:pt idx="425">
                  <c:v>100.00790612120043</c:v>
                </c:pt>
                <c:pt idx="426">
                  <c:v>100.00899165788945</c:v>
                </c:pt>
                <c:pt idx="427">
                  <c:v>99.991150722253678</c:v>
                </c:pt>
                <c:pt idx="428">
                  <c:v>100.00080325488207</c:v>
                </c:pt>
                <c:pt idx="429">
                  <c:v>99.986643512011071</c:v>
                </c:pt>
                <c:pt idx="430">
                  <c:v>99.984187294556676</c:v>
                </c:pt>
                <c:pt idx="431">
                  <c:v>99.974367806120853</c:v>
                </c:pt>
                <c:pt idx="432">
                  <c:v>99.980860800820238</c:v>
                </c:pt>
                <c:pt idx="433">
                  <c:v>99.986034940376172</c:v>
                </c:pt>
                <c:pt idx="434">
                  <c:v>99.98547659669488</c:v>
                </c:pt>
                <c:pt idx="435">
                  <c:v>99.990997048139178</c:v>
                </c:pt>
                <c:pt idx="436">
                  <c:v>100.00201216846712</c:v>
                </c:pt>
                <c:pt idx="437">
                  <c:v>99.978357590005416</c:v>
                </c:pt>
                <c:pt idx="438">
                  <c:v>99.986131517984518</c:v>
                </c:pt>
                <c:pt idx="439">
                  <c:v>99.974048496887065</c:v>
                </c:pt>
                <c:pt idx="440">
                  <c:v>99.985133831353551</c:v>
                </c:pt>
                <c:pt idx="441">
                  <c:v>99.99710472494597</c:v>
                </c:pt>
                <c:pt idx="442">
                  <c:v>99.994040331535587</c:v>
                </c:pt>
                <c:pt idx="443">
                  <c:v>99.990593137189165</c:v>
                </c:pt>
                <c:pt idx="444">
                  <c:v>99.990462775100525</c:v>
                </c:pt>
                <c:pt idx="445">
                  <c:v>99.979511064353403</c:v>
                </c:pt>
                <c:pt idx="446">
                  <c:v>99.99068077090719</c:v>
                </c:pt>
                <c:pt idx="447">
                  <c:v>99.982443337378839</c:v>
                </c:pt>
                <c:pt idx="448">
                  <c:v>99.99304083122648</c:v>
                </c:pt>
                <c:pt idx="449">
                  <c:v>99.983478332093114</c:v>
                </c:pt>
                <c:pt idx="450">
                  <c:v>99.993713358979662</c:v>
                </c:pt>
                <c:pt idx="451">
                  <c:v>99.994251509238964</c:v>
                </c:pt>
                <c:pt idx="452">
                  <c:v>100.00040967684565</c:v>
                </c:pt>
                <c:pt idx="453">
                  <c:v>99.985609150425475</c:v>
                </c:pt>
                <c:pt idx="454">
                  <c:v>99.978594356591074</c:v>
                </c:pt>
                <c:pt idx="455">
                  <c:v>99.996048766036409</c:v>
                </c:pt>
                <c:pt idx="456">
                  <c:v>99.976558279063411</c:v>
                </c:pt>
                <c:pt idx="457">
                  <c:v>99.999829009730433</c:v>
                </c:pt>
                <c:pt idx="458">
                  <c:v>99.994230227237239</c:v>
                </c:pt>
                <c:pt idx="459">
                  <c:v>99.986597862633573</c:v>
                </c:pt>
                <c:pt idx="460">
                  <c:v>99.995891685866752</c:v>
                </c:pt>
                <c:pt idx="461">
                  <c:v>99.992727396164</c:v>
                </c:pt>
                <c:pt idx="462">
                  <c:v>99.989005416740284</c:v>
                </c:pt>
                <c:pt idx="463">
                  <c:v>99.989028546768537</c:v>
                </c:pt>
                <c:pt idx="464">
                  <c:v>100.00544195062271</c:v>
                </c:pt>
                <c:pt idx="465">
                  <c:v>99.986666548711668</c:v>
                </c:pt>
                <c:pt idx="466">
                  <c:v>99.984524008515365</c:v>
                </c:pt>
                <c:pt idx="467">
                  <c:v>99.986729895843766</c:v>
                </c:pt>
                <c:pt idx="468">
                  <c:v>100.00074981945116</c:v>
                </c:pt>
                <c:pt idx="469">
                  <c:v>99.982739452923695</c:v>
                </c:pt>
                <c:pt idx="470">
                  <c:v>100.01676190337753</c:v>
                </c:pt>
                <c:pt idx="471">
                  <c:v>99.996940909472912</c:v>
                </c:pt>
                <c:pt idx="472">
                  <c:v>99.993001922194807</c:v>
                </c:pt>
                <c:pt idx="473">
                  <c:v>99.991209977946326</c:v>
                </c:pt>
                <c:pt idx="474">
                  <c:v>99.983784484660148</c:v>
                </c:pt>
                <c:pt idx="475">
                  <c:v>99.991239291601829</c:v>
                </c:pt>
                <c:pt idx="476">
                  <c:v>99.996744992601862</c:v>
                </c:pt>
                <c:pt idx="477">
                  <c:v>99.997822368840801</c:v>
                </c:pt>
                <c:pt idx="478">
                  <c:v>99.995901583941162</c:v>
                </c:pt>
                <c:pt idx="479">
                  <c:v>99.997268634344081</c:v>
                </c:pt>
                <c:pt idx="480">
                  <c:v>99.995951115499011</c:v>
                </c:pt>
                <c:pt idx="481">
                  <c:v>99.998619521648408</c:v>
                </c:pt>
                <c:pt idx="482">
                  <c:v>99.982960097864861</c:v>
                </c:pt>
                <c:pt idx="483">
                  <c:v>99.980109467210212</c:v>
                </c:pt>
                <c:pt idx="484">
                  <c:v>100.0062596103911</c:v>
                </c:pt>
                <c:pt idx="485">
                  <c:v>99.979723321482993</c:v>
                </c:pt>
                <c:pt idx="486">
                  <c:v>99.994797721063946</c:v>
                </c:pt>
                <c:pt idx="487">
                  <c:v>99.963316249308818</c:v>
                </c:pt>
                <c:pt idx="488">
                  <c:v>99.987380469818305</c:v>
                </c:pt>
                <c:pt idx="489">
                  <c:v>99.98486040103684</c:v>
                </c:pt>
                <c:pt idx="490">
                  <c:v>99.995189753346835</c:v>
                </c:pt>
                <c:pt idx="491">
                  <c:v>99.985176810854824</c:v>
                </c:pt>
                <c:pt idx="492">
                  <c:v>99.975936561987652</c:v>
                </c:pt>
                <c:pt idx="493">
                  <c:v>99.987951737850707</c:v>
                </c:pt>
                <c:pt idx="494">
                  <c:v>99.998427212319314</c:v>
                </c:pt>
                <c:pt idx="495">
                  <c:v>100.00802568223956</c:v>
                </c:pt>
                <c:pt idx="496">
                  <c:v>99.994334188794866</c:v>
                </c:pt>
                <c:pt idx="497">
                  <c:v>99.983915656286158</c:v>
                </c:pt>
                <c:pt idx="498">
                  <c:v>99.993432937923984</c:v>
                </c:pt>
                <c:pt idx="499">
                  <c:v>99.992682544168701</c:v>
                </c:pt>
                <c:pt idx="500">
                  <c:v>99.978491758134282</c:v>
                </c:pt>
                <c:pt idx="501">
                  <c:v>99.988576486155807</c:v>
                </c:pt>
                <c:pt idx="502">
                  <c:v>99.998761442236727</c:v>
                </c:pt>
                <c:pt idx="503">
                  <c:v>99.971304323912975</c:v>
                </c:pt>
                <c:pt idx="504">
                  <c:v>100.00071646180017</c:v>
                </c:pt>
                <c:pt idx="505">
                  <c:v>99.993419062146003</c:v>
                </c:pt>
                <c:pt idx="506">
                  <c:v>99.982104624616781</c:v>
                </c:pt>
                <c:pt idx="507">
                  <c:v>99.986146511351578</c:v>
                </c:pt>
                <c:pt idx="508">
                  <c:v>99.982568998273408</c:v>
                </c:pt>
                <c:pt idx="509">
                  <c:v>99.99659302993912</c:v>
                </c:pt>
                <c:pt idx="510">
                  <c:v>99.991614998461344</c:v>
                </c:pt>
                <c:pt idx="511">
                  <c:v>99.980942604927591</c:v>
                </c:pt>
                <c:pt idx="512">
                  <c:v>99.99525482888393</c:v>
                </c:pt>
                <c:pt idx="513">
                  <c:v>100.00660420996319</c:v>
                </c:pt>
                <c:pt idx="514">
                  <c:v>99.979624325217515</c:v>
                </c:pt>
                <c:pt idx="515">
                  <c:v>99.996867000457001</c:v>
                </c:pt>
                <c:pt idx="516">
                  <c:v>99.998515455718618</c:v>
                </c:pt>
                <c:pt idx="517">
                  <c:v>99.980530972716622</c:v>
                </c:pt>
                <c:pt idx="518">
                  <c:v>99.973677264391739</c:v>
                </c:pt>
                <c:pt idx="519">
                  <c:v>99.995756243385415</c:v>
                </c:pt>
                <c:pt idx="520">
                  <c:v>99.965847412950765</c:v>
                </c:pt>
                <c:pt idx="521">
                  <c:v>99.970622056373401</c:v>
                </c:pt>
                <c:pt idx="522">
                  <c:v>99.997113345600496</c:v>
                </c:pt>
                <c:pt idx="523">
                  <c:v>100.00084465880342</c:v>
                </c:pt>
                <c:pt idx="524">
                  <c:v>99.978346835926232</c:v>
                </c:pt>
                <c:pt idx="525">
                  <c:v>99.997227262760148</c:v>
                </c:pt>
                <c:pt idx="526">
                  <c:v>99.991487999098396</c:v>
                </c:pt>
                <c:pt idx="527">
                  <c:v>99.977547475633628</c:v>
                </c:pt>
                <c:pt idx="528">
                  <c:v>99.961450996824894</c:v>
                </c:pt>
                <c:pt idx="529">
                  <c:v>100.00152359791176</c:v>
                </c:pt>
                <c:pt idx="530">
                  <c:v>99.990474290768447</c:v>
                </c:pt>
                <c:pt idx="531">
                  <c:v>100.00024066949769</c:v>
                </c:pt>
                <c:pt idx="532">
                  <c:v>99.980928667871041</c:v>
                </c:pt>
                <c:pt idx="533">
                  <c:v>99.982346753040815</c:v>
                </c:pt>
                <c:pt idx="534">
                  <c:v>99.988688807018491</c:v>
                </c:pt>
                <c:pt idx="535">
                  <c:v>99.996874403538115</c:v>
                </c:pt>
                <c:pt idx="536">
                  <c:v>99.983387995901751</c:v>
                </c:pt>
                <c:pt idx="537">
                  <c:v>99.986349533785074</c:v>
                </c:pt>
                <c:pt idx="538">
                  <c:v>99.991335959302731</c:v>
                </c:pt>
                <c:pt idx="539">
                  <c:v>99.981901925809908</c:v>
                </c:pt>
                <c:pt idx="540">
                  <c:v>100.00164625062988</c:v>
                </c:pt>
                <c:pt idx="541">
                  <c:v>99.996324468926019</c:v>
                </c:pt>
                <c:pt idx="542">
                  <c:v>99.98925536583711</c:v>
                </c:pt>
                <c:pt idx="543">
                  <c:v>99.976527717875953</c:v>
                </c:pt>
                <c:pt idx="544">
                  <c:v>99.990707574256561</c:v>
                </c:pt>
                <c:pt idx="545">
                  <c:v>100.0031432734164</c:v>
                </c:pt>
                <c:pt idx="546">
                  <c:v>99.988899155944466</c:v>
                </c:pt>
                <c:pt idx="547">
                  <c:v>99.989894527762118</c:v>
                </c:pt>
                <c:pt idx="548">
                  <c:v>99.981205816390087</c:v>
                </c:pt>
                <c:pt idx="549">
                  <c:v>99.987796679400134</c:v>
                </c:pt>
                <c:pt idx="550">
                  <c:v>100.00015572065263</c:v>
                </c:pt>
                <c:pt idx="551">
                  <c:v>99.997787619242473</c:v>
                </c:pt>
                <c:pt idx="552">
                  <c:v>100.00401209238922</c:v>
                </c:pt>
                <c:pt idx="553">
                  <c:v>99.963854845591129</c:v>
                </c:pt>
                <c:pt idx="554">
                  <c:v>100.00631239209584</c:v>
                </c:pt>
                <c:pt idx="555">
                  <c:v>99.985150266342913</c:v>
                </c:pt>
                <c:pt idx="556">
                  <c:v>99.984948567733909</c:v>
                </c:pt>
                <c:pt idx="557">
                  <c:v>100.00047695230788</c:v>
                </c:pt>
                <c:pt idx="558">
                  <c:v>99.990338674665864</c:v>
                </c:pt>
                <c:pt idx="559">
                  <c:v>99.999466271082014</c:v>
                </c:pt>
                <c:pt idx="560">
                  <c:v>99.987846177902867</c:v>
                </c:pt>
                <c:pt idx="561">
                  <c:v>99.988812734424982</c:v>
                </c:pt>
                <c:pt idx="562">
                  <c:v>99.973995619645549</c:v>
                </c:pt>
                <c:pt idx="563">
                  <c:v>99.999457687078518</c:v>
                </c:pt>
                <c:pt idx="564">
                  <c:v>99.99108422927489</c:v>
                </c:pt>
                <c:pt idx="565">
                  <c:v>100.01089170123926</c:v>
                </c:pt>
                <c:pt idx="566">
                  <c:v>99.985801778804316</c:v>
                </c:pt>
                <c:pt idx="567">
                  <c:v>99.976103743286615</c:v>
                </c:pt>
                <c:pt idx="568">
                  <c:v>99.988316765048594</c:v>
                </c:pt>
                <c:pt idx="569">
                  <c:v>99.98204975018686</c:v>
                </c:pt>
                <c:pt idx="570">
                  <c:v>100.00948820993969</c:v>
                </c:pt>
                <c:pt idx="571">
                  <c:v>100.0081436208569</c:v>
                </c:pt>
                <c:pt idx="572">
                  <c:v>99.986483172666468</c:v>
                </c:pt>
                <c:pt idx="573">
                  <c:v>99.982018317020888</c:v>
                </c:pt>
                <c:pt idx="574">
                  <c:v>100.00087104937587</c:v>
                </c:pt>
                <c:pt idx="575">
                  <c:v>99.99827972688766</c:v>
                </c:pt>
                <c:pt idx="576">
                  <c:v>99.996057557081457</c:v>
                </c:pt>
                <c:pt idx="577">
                  <c:v>99.976397188115044</c:v>
                </c:pt>
                <c:pt idx="578">
                  <c:v>99.990707059235078</c:v>
                </c:pt>
                <c:pt idx="579">
                  <c:v>99.990976669597885</c:v>
                </c:pt>
                <c:pt idx="580">
                  <c:v>99.976192785627191</c:v>
                </c:pt>
                <c:pt idx="581">
                  <c:v>99.983662269601083</c:v>
                </c:pt>
                <c:pt idx="582">
                  <c:v>99.970933835217707</c:v>
                </c:pt>
                <c:pt idx="583">
                  <c:v>99.990680757719829</c:v>
                </c:pt>
                <c:pt idx="584">
                  <c:v>99.995647150405659</c:v>
                </c:pt>
                <c:pt idx="585">
                  <c:v>99.999470945550044</c:v>
                </c:pt>
                <c:pt idx="586">
                  <c:v>99.998729861837859</c:v>
                </c:pt>
                <c:pt idx="587">
                  <c:v>99.997181680015544</c:v>
                </c:pt>
                <c:pt idx="588">
                  <c:v>100.00293300027876</c:v>
                </c:pt>
                <c:pt idx="589">
                  <c:v>99.987096862407867</c:v>
                </c:pt>
                <c:pt idx="590">
                  <c:v>99.984470722445138</c:v>
                </c:pt>
                <c:pt idx="591">
                  <c:v>100.01323677928175</c:v>
                </c:pt>
                <c:pt idx="592">
                  <c:v>99.98860394664338</c:v>
                </c:pt>
                <c:pt idx="593">
                  <c:v>99.992217970837928</c:v>
                </c:pt>
                <c:pt idx="594">
                  <c:v>100.00168683903807</c:v>
                </c:pt>
                <c:pt idx="595">
                  <c:v>99.993400641450549</c:v>
                </c:pt>
                <c:pt idx="596">
                  <c:v>99.98920167193279</c:v>
                </c:pt>
                <c:pt idx="597">
                  <c:v>100.01796301267808</c:v>
                </c:pt>
                <c:pt idx="598">
                  <c:v>99.983805058431244</c:v>
                </c:pt>
                <c:pt idx="599">
                  <c:v>99.975479647786614</c:v>
                </c:pt>
                <c:pt idx="600">
                  <c:v>99.998759255198891</c:v>
                </c:pt>
                <c:pt idx="601">
                  <c:v>99.998225375544209</c:v>
                </c:pt>
                <c:pt idx="602">
                  <c:v>99.993153958912004</c:v>
                </c:pt>
                <c:pt idx="603">
                  <c:v>99.981447037527673</c:v>
                </c:pt>
                <c:pt idx="604">
                  <c:v>100.00530478702028</c:v>
                </c:pt>
                <c:pt idx="605">
                  <c:v>99.990156038352779</c:v>
                </c:pt>
                <c:pt idx="606">
                  <c:v>99.980559624614529</c:v>
                </c:pt>
                <c:pt idx="607">
                  <c:v>99.969916246392103</c:v>
                </c:pt>
                <c:pt idx="608">
                  <c:v>99.986900044851453</c:v>
                </c:pt>
                <c:pt idx="609">
                  <c:v>100.01125231148455</c:v>
                </c:pt>
                <c:pt idx="610">
                  <c:v>99.981166048725839</c:v>
                </c:pt>
                <c:pt idx="611">
                  <c:v>99.998498313935372</c:v>
                </c:pt>
                <c:pt idx="612">
                  <c:v>99.997098296118793</c:v>
                </c:pt>
                <c:pt idx="613">
                  <c:v>99.969491374464639</c:v>
                </c:pt>
                <c:pt idx="614">
                  <c:v>99.983586535530719</c:v>
                </c:pt>
                <c:pt idx="615">
                  <c:v>99.992138981411443</c:v>
                </c:pt>
                <c:pt idx="616">
                  <c:v>99.98826553958996</c:v>
                </c:pt>
                <c:pt idx="617">
                  <c:v>99.980271803436523</c:v>
                </c:pt>
                <c:pt idx="618">
                  <c:v>99.987882015135128</c:v>
                </c:pt>
                <c:pt idx="619">
                  <c:v>99.980548987363974</c:v>
                </c:pt>
                <c:pt idx="620">
                  <c:v>99.979886439907091</c:v>
                </c:pt>
                <c:pt idx="621">
                  <c:v>99.965875971912538</c:v>
                </c:pt>
                <c:pt idx="622">
                  <c:v>100.00431337497112</c:v>
                </c:pt>
                <c:pt idx="623">
                  <c:v>99.96335279161174</c:v>
                </c:pt>
                <c:pt idx="624">
                  <c:v>99.985789594458637</c:v>
                </c:pt>
                <c:pt idx="625">
                  <c:v>99.990518970568786</c:v>
                </c:pt>
                <c:pt idx="626">
                  <c:v>99.997122612462562</c:v>
                </c:pt>
                <c:pt idx="627">
                  <c:v>99.991924905938404</c:v>
                </c:pt>
                <c:pt idx="628">
                  <c:v>99.989074434601918</c:v>
                </c:pt>
                <c:pt idx="629">
                  <c:v>100.00546654790169</c:v>
                </c:pt>
                <c:pt idx="630">
                  <c:v>99.98923283456034</c:v>
                </c:pt>
                <c:pt idx="631">
                  <c:v>99.978043733754347</c:v>
                </c:pt>
                <c:pt idx="632">
                  <c:v>99.982352820103088</c:v>
                </c:pt>
                <c:pt idx="633">
                  <c:v>99.970492800631249</c:v>
                </c:pt>
                <c:pt idx="634">
                  <c:v>99.996451871395081</c:v>
                </c:pt>
                <c:pt idx="635">
                  <c:v>99.979280775077697</c:v>
                </c:pt>
                <c:pt idx="636">
                  <c:v>99.985957177011045</c:v>
                </c:pt>
                <c:pt idx="637">
                  <c:v>100.00282425006755</c:v>
                </c:pt>
                <c:pt idx="638">
                  <c:v>99.986519206109037</c:v>
                </c:pt>
                <c:pt idx="639">
                  <c:v>99.983117887664292</c:v>
                </c:pt>
                <c:pt idx="640">
                  <c:v>99.999811771111453</c:v>
                </c:pt>
                <c:pt idx="641">
                  <c:v>99.992600025377243</c:v>
                </c:pt>
                <c:pt idx="642">
                  <c:v>100.00780768367122</c:v>
                </c:pt>
                <c:pt idx="643">
                  <c:v>99.981447658015071</c:v>
                </c:pt>
                <c:pt idx="644">
                  <c:v>99.977357289394917</c:v>
                </c:pt>
                <c:pt idx="645">
                  <c:v>99.988806799046074</c:v>
                </c:pt>
                <c:pt idx="646">
                  <c:v>99.978975422711997</c:v>
                </c:pt>
                <c:pt idx="647">
                  <c:v>100.00394798538474</c:v>
                </c:pt>
                <c:pt idx="648">
                  <c:v>99.982006796188486</c:v>
                </c:pt>
                <c:pt idx="649">
                  <c:v>99.984657462551624</c:v>
                </c:pt>
                <c:pt idx="650">
                  <c:v>99.97801800998937</c:v>
                </c:pt>
                <c:pt idx="651">
                  <c:v>99.980796532320582</c:v>
                </c:pt>
                <c:pt idx="652">
                  <c:v>99.990786408822814</c:v>
                </c:pt>
                <c:pt idx="653">
                  <c:v>99.996165413920025</c:v>
                </c:pt>
                <c:pt idx="654">
                  <c:v>99.970860240952334</c:v>
                </c:pt>
                <c:pt idx="655">
                  <c:v>99.988876863113887</c:v>
                </c:pt>
                <c:pt idx="656">
                  <c:v>99.99669490535473</c:v>
                </c:pt>
                <c:pt idx="657">
                  <c:v>99.972405436902108</c:v>
                </c:pt>
                <c:pt idx="658">
                  <c:v>99.978282864509467</c:v>
                </c:pt>
                <c:pt idx="659">
                  <c:v>99.989692757298968</c:v>
                </c:pt>
                <c:pt idx="660">
                  <c:v>100.01273604401926</c:v>
                </c:pt>
                <c:pt idx="661">
                  <c:v>99.990070542327572</c:v>
                </c:pt>
                <c:pt idx="662">
                  <c:v>99.987771335902181</c:v>
                </c:pt>
                <c:pt idx="663">
                  <c:v>99.97348388807049</c:v>
                </c:pt>
                <c:pt idx="664">
                  <c:v>99.976539204629489</c:v>
                </c:pt>
                <c:pt idx="665">
                  <c:v>99.973488938028325</c:v>
                </c:pt>
                <c:pt idx="666">
                  <c:v>99.987556857416919</c:v>
                </c:pt>
                <c:pt idx="667">
                  <c:v>99.977967881632736</c:v>
                </c:pt>
                <c:pt idx="668">
                  <c:v>99.988974948480887</c:v>
                </c:pt>
                <c:pt idx="669">
                  <c:v>100.01008071262115</c:v>
                </c:pt>
                <c:pt idx="670">
                  <c:v>99.998871157518664</c:v>
                </c:pt>
                <c:pt idx="671">
                  <c:v>99.998058254077975</c:v>
                </c:pt>
                <c:pt idx="672">
                  <c:v>99.983196105975935</c:v>
                </c:pt>
                <c:pt idx="673">
                  <c:v>99.973696623215403</c:v>
                </c:pt>
                <c:pt idx="674">
                  <c:v>99.988294113919693</c:v>
                </c:pt>
                <c:pt idx="675">
                  <c:v>99.993400913343478</c:v>
                </c:pt>
                <c:pt idx="676">
                  <c:v>99.988961806822374</c:v>
                </c:pt>
                <c:pt idx="677">
                  <c:v>99.972164454067467</c:v>
                </c:pt>
                <c:pt idx="678">
                  <c:v>100.00453404462769</c:v>
                </c:pt>
                <c:pt idx="679">
                  <c:v>100.00259227851967</c:v>
                </c:pt>
                <c:pt idx="680">
                  <c:v>100.00103245033443</c:v>
                </c:pt>
                <c:pt idx="681">
                  <c:v>99.991164454494069</c:v>
                </c:pt>
                <c:pt idx="682">
                  <c:v>99.99928217705434</c:v>
                </c:pt>
                <c:pt idx="683">
                  <c:v>99.987709427286489</c:v>
                </c:pt>
                <c:pt idx="684">
                  <c:v>99.987406440236484</c:v>
                </c:pt>
                <c:pt idx="685">
                  <c:v>99.970925211580123</c:v>
                </c:pt>
                <c:pt idx="686">
                  <c:v>99.990837317639361</c:v>
                </c:pt>
                <c:pt idx="687">
                  <c:v>99.984081452028704</c:v>
                </c:pt>
                <c:pt idx="688">
                  <c:v>99.969630113046406</c:v>
                </c:pt>
                <c:pt idx="689">
                  <c:v>99.998830860431923</c:v>
                </c:pt>
                <c:pt idx="690">
                  <c:v>99.976468523798431</c:v>
                </c:pt>
                <c:pt idx="691">
                  <c:v>99.988046197289492</c:v>
                </c:pt>
                <c:pt idx="692">
                  <c:v>99.991268844199311</c:v>
                </c:pt>
                <c:pt idx="693">
                  <c:v>99.992031936816559</c:v>
                </c:pt>
                <c:pt idx="694">
                  <c:v>99.992363424314277</c:v>
                </c:pt>
                <c:pt idx="695">
                  <c:v>99.980177014014856</c:v>
                </c:pt>
                <c:pt idx="696">
                  <c:v>99.982910410131666</c:v>
                </c:pt>
                <c:pt idx="697">
                  <c:v>99.998140672099268</c:v>
                </c:pt>
                <c:pt idx="698">
                  <c:v>100.00725409385306</c:v>
                </c:pt>
                <c:pt idx="699">
                  <c:v>99.988970569958511</c:v>
                </c:pt>
                <c:pt idx="700">
                  <c:v>99.994964047448562</c:v>
                </c:pt>
                <c:pt idx="701">
                  <c:v>99.986391522291242</c:v>
                </c:pt>
                <c:pt idx="702">
                  <c:v>99.996533053061398</c:v>
                </c:pt>
                <c:pt idx="703">
                  <c:v>99.989086420989238</c:v>
                </c:pt>
                <c:pt idx="704">
                  <c:v>99.979317033385684</c:v>
                </c:pt>
                <c:pt idx="705">
                  <c:v>99.976043421369255</c:v>
                </c:pt>
                <c:pt idx="706">
                  <c:v>99.991769762216506</c:v>
                </c:pt>
                <c:pt idx="707">
                  <c:v>100.00537888162322</c:v>
                </c:pt>
                <c:pt idx="708">
                  <c:v>99.998520409644044</c:v>
                </c:pt>
                <c:pt idx="709">
                  <c:v>100.00084307881195</c:v>
                </c:pt>
                <c:pt idx="710">
                  <c:v>100.00736518045174</c:v>
                </c:pt>
                <c:pt idx="711">
                  <c:v>99.970572846208043</c:v>
                </c:pt>
                <c:pt idx="712">
                  <c:v>99.98430472269699</c:v>
                </c:pt>
                <c:pt idx="713">
                  <c:v>100.00215311560113</c:v>
                </c:pt>
                <c:pt idx="714">
                  <c:v>99.972086679355982</c:v>
                </c:pt>
                <c:pt idx="715">
                  <c:v>99.977416204603799</c:v>
                </c:pt>
                <c:pt idx="716">
                  <c:v>99.973047837597491</c:v>
                </c:pt>
                <c:pt idx="717">
                  <c:v>99.973303919027941</c:v>
                </c:pt>
                <c:pt idx="718">
                  <c:v>99.976217169260693</c:v>
                </c:pt>
                <c:pt idx="719">
                  <c:v>99.99636461008825</c:v>
                </c:pt>
                <c:pt idx="720">
                  <c:v>99.998797368482712</c:v>
                </c:pt>
                <c:pt idx="721">
                  <c:v>99.992540878218364</c:v>
                </c:pt>
                <c:pt idx="722">
                  <c:v>99.9952037945326</c:v>
                </c:pt>
                <c:pt idx="723">
                  <c:v>99.999092084344653</c:v>
                </c:pt>
                <c:pt idx="724">
                  <c:v>99.98343218713562</c:v>
                </c:pt>
                <c:pt idx="725">
                  <c:v>99.988117549026654</c:v>
                </c:pt>
                <c:pt idx="726">
                  <c:v>99.992152945494453</c:v>
                </c:pt>
                <c:pt idx="727">
                  <c:v>100.00366392261925</c:v>
                </c:pt>
                <c:pt idx="728">
                  <c:v>99.992300366196744</c:v>
                </c:pt>
                <c:pt idx="729">
                  <c:v>99.987250898623898</c:v>
                </c:pt>
                <c:pt idx="730">
                  <c:v>99.995328234352357</c:v>
                </c:pt>
                <c:pt idx="731">
                  <c:v>99.986797842959362</c:v>
                </c:pt>
                <c:pt idx="732">
                  <c:v>99.984974646764456</c:v>
                </c:pt>
                <c:pt idx="733">
                  <c:v>100.00376191543148</c:v>
                </c:pt>
                <c:pt idx="734">
                  <c:v>99.99010933628503</c:v>
                </c:pt>
                <c:pt idx="735">
                  <c:v>100.00045945298474</c:v>
                </c:pt>
                <c:pt idx="736">
                  <c:v>99.977215437582586</c:v>
                </c:pt>
                <c:pt idx="737">
                  <c:v>100.00338635098893</c:v>
                </c:pt>
                <c:pt idx="738">
                  <c:v>100.01983487952793</c:v>
                </c:pt>
                <c:pt idx="739">
                  <c:v>99.995137911491057</c:v>
                </c:pt>
                <c:pt idx="740">
                  <c:v>99.994332276374223</c:v>
                </c:pt>
                <c:pt idx="741">
                  <c:v>99.996581286268906</c:v>
                </c:pt>
                <c:pt idx="742">
                  <c:v>99.995586695979156</c:v>
                </c:pt>
                <c:pt idx="743">
                  <c:v>99.993809491534066</c:v>
                </c:pt>
                <c:pt idx="744">
                  <c:v>100.00026899929726</c:v>
                </c:pt>
                <c:pt idx="745">
                  <c:v>100.00189468100473</c:v>
                </c:pt>
                <c:pt idx="746">
                  <c:v>99.993251763418641</c:v>
                </c:pt>
                <c:pt idx="747">
                  <c:v>99.995395894619719</c:v>
                </c:pt>
                <c:pt idx="748">
                  <c:v>99.997816716125456</c:v>
                </c:pt>
                <c:pt idx="749">
                  <c:v>99.978517817483151</c:v>
                </c:pt>
                <c:pt idx="750">
                  <c:v>99.983304640844338</c:v>
                </c:pt>
                <c:pt idx="751">
                  <c:v>100.00073564633837</c:v>
                </c:pt>
                <c:pt idx="752">
                  <c:v>100.00669597138814</c:v>
                </c:pt>
                <c:pt idx="753">
                  <c:v>99.992141480406076</c:v>
                </c:pt>
                <c:pt idx="754">
                  <c:v>99.985101841327293</c:v>
                </c:pt>
                <c:pt idx="755">
                  <c:v>99.976356357241684</c:v>
                </c:pt>
                <c:pt idx="756">
                  <c:v>99.999966169091422</c:v>
                </c:pt>
                <c:pt idx="757">
                  <c:v>99.999328883186692</c:v>
                </c:pt>
                <c:pt idx="758">
                  <c:v>99.990499116407335</c:v>
                </c:pt>
                <c:pt idx="759">
                  <c:v>100.00056161586132</c:v>
                </c:pt>
                <c:pt idx="760">
                  <c:v>99.99903297235484</c:v>
                </c:pt>
                <c:pt idx="761">
                  <c:v>99.987158784816501</c:v>
                </c:pt>
                <c:pt idx="762">
                  <c:v>99.981584384748203</c:v>
                </c:pt>
                <c:pt idx="763">
                  <c:v>99.985431648720152</c:v>
                </c:pt>
                <c:pt idx="764">
                  <c:v>99.995741731161715</c:v>
                </c:pt>
                <c:pt idx="765">
                  <c:v>99.978717290159324</c:v>
                </c:pt>
                <c:pt idx="766">
                  <c:v>100.01066014557011</c:v>
                </c:pt>
                <c:pt idx="767">
                  <c:v>99.983807075773939</c:v>
                </c:pt>
                <c:pt idx="768">
                  <c:v>99.985878162760486</c:v>
                </c:pt>
                <c:pt idx="769">
                  <c:v>100.00128503773036</c:v>
                </c:pt>
                <c:pt idx="770">
                  <c:v>99.994853634427201</c:v>
                </c:pt>
                <c:pt idx="771">
                  <c:v>99.973979216253426</c:v>
                </c:pt>
                <c:pt idx="772">
                  <c:v>99.988919366520918</c:v>
                </c:pt>
                <c:pt idx="773">
                  <c:v>99.985619258283833</c:v>
                </c:pt>
                <c:pt idx="774">
                  <c:v>100.00652913934886</c:v>
                </c:pt>
                <c:pt idx="775">
                  <c:v>100.00238643649328</c:v>
                </c:pt>
                <c:pt idx="776">
                  <c:v>100.00367806761327</c:v>
                </c:pt>
                <c:pt idx="777">
                  <c:v>99.972758278572897</c:v>
                </c:pt>
                <c:pt idx="778">
                  <c:v>100.00313088278855</c:v>
                </c:pt>
                <c:pt idx="779">
                  <c:v>99.9896652836904</c:v>
                </c:pt>
                <c:pt idx="780">
                  <c:v>99.988306922476667</c:v>
                </c:pt>
                <c:pt idx="781">
                  <c:v>99.995421870474559</c:v>
                </c:pt>
                <c:pt idx="782">
                  <c:v>99.992006828216972</c:v>
                </c:pt>
                <c:pt idx="783">
                  <c:v>99.969662476771404</c:v>
                </c:pt>
                <c:pt idx="784">
                  <c:v>99.989927785133304</c:v>
                </c:pt>
                <c:pt idx="785">
                  <c:v>99.992983020720402</c:v>
                </c:pt>
                <c:pt idx="786">
                  <c:v>99.982037977741129</c:v>
                </c:pt>
                <c:pt idx="787">
                  <c:v>99.986082894992037</c:v>
                </c:pt>
                <c:pt idx="788">
                  <c:v>99.982430193917992</c:v>
                </c:pt>
                <c:pt idx="789">
                  <c:v>99.994697311362003</c:v>
                </c:pt>
                <c:pt idx="790">
                  <c:v>99.991182344538444</c:v>
                </c:pt>
                <c:pt idx="791">
                  <c:v>99.978395244264121</c:v>
                </c:pt>
                <c:pt idx="792">
                  <c:v>99.99520686536458</c:v>
                </c:pt>
                <c:pt idx="793">
                  <c:v>100.00527422358557</c:v>
                </c:pt>
                <c:pt idx="794">
                  <c:v>99.980648501852471</c:v>
                </c:pt>
                <c:pt idx="795">
                  <c:v>99.99258976594777</c:v>
                </c:pt>
                <c:pt idx="796">
                  <c:v>99.974798016025389</c:v>
                </c:pt>
                <c:pt idx="797">
                  <c:v>99.989788212080711</c:v>
                </c:pt>
                <c:pt idx="798">
                  <c:v>99.980473030882678</c:v>
                </c:pt>
                <c:pt idx="799">
                  <c:v>99.988641571968415</c:v>
                </c:pt>
                <c:pt idx="800">
                  <c:v>99.97497703575462</c:v>
                </c:pt>
                <c:pt idx="801">
                  <c:v>99.98207227693986</c:v>
                </c:pt>
                <c:pt idx="802">
                  <c:v>99.988898235699935</c:v>
                </c:pt>
                <c:pt idx="803">
                  <c:v>99.998209118087857</c:v>
                </c:pt>
                <c:pt idx="804">
                  <c:v>99.974338470042269</c:v>
                </c:pt>
                <c:pt idx="805">
                  <c:v>99.982686959174615</c:v>
                </c:pt>
                <c:pt idx="806">
                  <c:v>99.988215301417824</c:v>
                </c:pt>
                <c:pt idx="807">
                  <c:v>99.990370663326729</c:v>
                </c:pt>
                <c:pt idx="808">
                  <c:v>99.994060659136238</c:v>
                </c:pt>
                <c:pt idx="809">
                  <c:v>99.992545073147355</c:v>
                </c:pt>
                <c:pt idx="810">
                  <c:v>99.976254737803174</c:v>
                </c:pt>
                <c:pt idx="811">
                  <c:v>99.985761312769185</c:v>
                </c:pt>
                <c:pt idx="812">
                  <c:v>99.99950279534589</c:v>
                </c:pt>
                <c:pt idx="813">
                  <c:v>99.986886735327474</c:v>
                </c:pt>
                <c:pt idx="814">
                  <c:v>100.0013757913074</c:v>
                </c:pt>
                <c:pt idx="815">
                  <c:v>99.987599341685268</c:v>
                </c:pt>
                <c:pt idx="816">
                  <c:v>99.987876114501219</c:v>
                </c:pt>
                <c:pt idx="817">
                  <c:v>100.00651840087028</c:v>
                </c:pt>
                <c:pt idx="818">
                  <c:v>99.976442292420558</c:v>
                </c:pt>
                <c:pt idx="819">
                  <c:v>99.988640261054599</c:v>
                </c:pt>
                <c:pt idx="820">
                  <c:v>99.977599579888022</c:v>
                </c:pt>
                <c:pt idx="821">
                  <c:v>99.994220858082215</c:v>
                </c:pt>
                <c:pt idx="822">
                  <c:v>99.993399869974539</c:v>
                </c:pt>
                <c:pt idx="823">
                  <c:v>99.987932765131418</c:v>
                </c:pt>
                <c:pt idx="824">
                  <c:v>99.994521476127787</c:v>
                </c:pt>
                <c:pt idx="825">
                  <c:v>99.995282419243125</c:v>
                </c:pt>
                <c:pt idx="826">
                  <c:v>99.974162139617889</c:v>
                </c:pt>
                <c:pt idx="827">
                  <c:v>99.982928046983034</c:v>
                </c:pt>
                <c:pt idx="828">
                  <c:v>99.990709319431161</c:v>
                </c:pt>
                <c:pt idx="829">
                  <c:v>99.993763127289341</c:v>
                </c:pt>
                <c:pt idx="830">
                  <c:v>99.981577303530557</c:v>
                </c:pt>
                <c:pt idx="831">
                  <c:v>99.998072230461119</c:v>
                </c:pt>
                <c:pt idx="832">
                  <c:v>99.98695203178147</c:v>
                </c:pt>
                <c:pt idx="833">
                  <c:v>99.997168464262572</c:v>
                </c:pt>
                <c:pt idx="834">
                  <c:v>99.993207536279257</c:v>
                </c:pt>
                <c:pt idx="835">
                  <c:v>99.968070225043235</c:v>
                </c:pt>
                <c:pt idx="836">
                  <c:v>99.987548691511819</c:v>
                </c:pt>
                <c:pt idx="837">
                  <c:v>99.986184615252625</c:v>
                </c:pt>
                <c:pt idx="838">
                  <c:v>99.989036853944654</c:v>
                </c:pt>
                <c:pt idx="839">
                  <c:v>99.977520766586949</c:v>
                </c:pt>
                <c:pt idx="840">
                  <c:v>99.99343406653658</c:v>
                </c:pt>
                <c:pt idx="841">
                  <c:v>99.9800814820521</c:v>
                </c:pt>
                <c:pt idx="842">
                  <c:v>100.00829656146476</c:v>
                </c:pt>
                <c:pt idx="843">
                  <c:v>99.997648603116801</c:v>
                </c:pt>
                <c:pt idx="844">
                  <c:v>100.00422055142337</c:v>
                </c:pt>
                <c:pt idx="845">
                  <c:v>99.993380245319358</c:v>
                </c:pt>
                <c:pt idx="846">
                  <c:v>99.994830400874562</c:v>
                </c:pt>
                <c:pt idx="847">
                  <c:v>99.991315236601281</c:v>
                </c:pt>
                <c:pt idx="848">
                  <c:v>99.999707451992478</c:v>
                </c:pt>
                <c:pt idx="849">
                  <c:v>99.99262131403448</c:v>
                </c:pt>
                <c:pt idx="850">
                  <c:v>100.00160622018049</c:v>
                </c:pt>
                <c:pt idx="851">
                  <c:v>99.993949096581119</c:v>
                </c:pt>
                <c:pt idx="852">
                  <c:v>99.999488985325243</c:v>
                </c:pt>
                <c:pt idx="853">
                  <c:v>100.00689648093274</c:v>
                </c:pt>
                <c:pt idx="854">
                  <c:v>99.99173913077378</c:v>
                </c:pt>
                <c:pt idx="855">
                  <c:v>99.996490579046352</c:v>
                </c:pt>
                <c:pt idx="856">
                  <c:v>100.00037553766833</c:v>
                </c:pt>
                <c:pt idx="857">
                  <c:v>100.01246283412215</c:v>
                </c:pt>
                <c:pt idx="858">
                  <c:v>100.01679272094857</c:v>
                </c:pt>
                <c:pt idx="859">
                  <c:v>100.00441471136716</c:v>
                </c:pt>
                <c:pt idx="860">
                  <c:v>99.990766467374485</c:v>
                </c:pt>
                <c:pt idx="861">
                  <c:v>99.985710510010804</c:v>
                </c:pt>
                <c:pt idx="862">
                  <c:v>99.9808492224075</c:v>
                </c:pt>
                <c:pt idx="863">
                  <c:v>99.967258683566271</c:v>
                </c:pt>
                <c:pt idx="864">
                  <c:v>99.992475798960754</c:v>
                </c:pt>
                <c:pt idx="865">
                  <c:v>99.980342164034965</c:v>
                </c:pt>
                <c:pt idx="866">
                  <c:v>99.998656563835709</c:v>
                </c:pt>
                <c:pt idx="867">
                  <c:v>99.99167141617437</c:v>
                </c:pt>
                <c:pt idx="868">
                  <c:v>99.999469452776864</c:v>
                </c:pt>
                <c:pt idx="869">
                  <c:v>99.998248353701968</c:v>
                </c:pt>
                <c:pt idx="870">
                  <c:v>99.974304382537142</c:v>
                </c:pt>
                <c:pt idx="871">
                  <c:v>99.976212601405535</c:v>
                </c:pt>
                <c:pt idx="872">
                  <c:v>99.989914871019593</c:v>
                </c:pt>
                <c:pt idx="873">
                  <c:v>99.980075499194086</c:v>
                </c:pt>
                <c:pt idx="874">
                  <c:v>99.98569040901819</c:v>
                </c:pt>
                <c:pt idx="875">
                  <c:v>99.990593038619807</c:v>
                </c:pt>
                <c:pt idx="876">
                  <c:v>99.988109341916811</c:v>
                </c:pt>
                <c:pt idx="877">
                  <c:v>100.00091985071924</c:v>
                </c:pt>
                <c:pt idx="878">
                  <c:v>99.992624757120211</c:v>
                </c:pt>
                <c:pt idx="879">
                  <c:v>100.00116909848367</c:v>
                </c:pt>
                <c:pt idx="880">
                  <c:v>100.00595531637413</c:v>
                </c:pt>
                <c:pt idx="881">
                  <c:v>99.98124081807471</c:v>
                </c:pt>
                <c:pt idx="882">
                  <c:v>99.988925400882351</c:v>
                </c:pt>
                <c:pt idx="883">
                  <c:v>99.999785302267526</c:v>
                </c:pt>
                <c:pt idx="884">
                  <c:v>99.981138326573202</c:v>
                </c:pt>
                <c:pt idx="885">
                  <c:v>99.990828530062686</c:v>
                </c:pt>
                <c:pt idx="886">
                  <c:v>99.976001376909593</c:v>
                </c:pt>
                <c:pt idx="887">
                  <c:v>99.990190689771438</c:v>
                </c:pt>
                <c:pt idx="888">
                  <c:v>99.969672808015375</c:v>
                </c:pt>
                <c:pt idx="889">
                  <c:v>99.984341647799226</c:v>
                </c:pt>
                <c:pt idx="890">
                  <c:v>99.995903490313779</c:v>
                </c:pt>
                <c:pt idx="891">
                  <c:v>100.00095053714551</c:v>
                </c:pt>
                <c:pt idx="892">
                  <c:v>99.992905059103279</c:v>
                </c:pt>
                <c:pt idx="893">
                  <c:v>99.98438621174023</c:v>
                </c:pt>
                <c:pt idx="894">
                  <c:v>99.996867903534621</c:v>
                </c:pt>
                <c:pt idx="895">
                  <c:v>99.982643951838526</c:v>
                </c:pt>
                <c:pt idx="896">
                  <c:v>99.992898906698855</c:v>
                </c:pt>
                <c:pt idx="897">
                  <c:v>99.986628852862822</c:v>
                </c:pt>
                <c:pt idx="898">
                  <c:v>99.998745917411924</c:v>
                </c:pt>
                <c:pt idx="899">
                  <c:v>100.00120760283383</c:v>
                </c:pt>
                <c:pt idx="900">
                  <c:v>99.984280743995683</c:v>
                </c:pt>
                <c:pt idx="901">
                  <c:v>99.973502021969765</c:v>
                </c:pt>
                <c:pt idx="902">
                  <c:v>99.992892373347047</c:v>
                </c:pt>
                <c:pt idx="903">
                  <c:v>99.996891577245734</c:v>
                </c:pt>
                <c:pt idx="904">
                  <c:v>99.979167450261457</c:v>
                </c:pt>
                <c:pt idx="905">
                  <c:v>99.969983490420873</c:v>
                </c:pt>
                <c:pt idx="906">
                  <c:v>99.993188328605711</c:v>
                </c:pt>
                <c:pt idx="907">
                  <c:v>99.979436962748338</c:v>
                </c:pt>
                <c:pt idx="908">
                  <c:v>99.995096624313433</c:v>
                </c:pt>
                <c:pt idx="909">
                  <c:v>99.996950322853195</c:v>
                </c:pt>
                <c:pt idx="910">
                  <c:v>99.99568305541645</c:v>
                </c:pt>
                <c:pt idx="911">
                  <c:v>99.996075705058772</c:v>
                </c:pt>
                <c:pt idx="912">
                  <c:v>99.979398996041397</c:v>
                </c:pt>
                <c:pt idx="913">
                  <c:v>100.00290146300797</c:v>
                </c:pt>
                <c:pt idx="914">
                  <c:v>99.982727630740769</c:v>
                </c:pt>
                <c:pt idx="915">
                  <c:v>99.991980475589472</c:v>
                </c:pt>
                <c:pt idx="916">
                  <c:v>99.997617221170572</c:v>
                </c:pt>
                <c:pt idx="917">
                  <c:v>99.978611826363249</c:v>
                </c:pt>
                <c:pt idx="918">
                  <c:v>99.983025274564838</c:v>
                </c:pt>
                <c:pt idx="919">
                  <c:v>99.998068739432995</c:v>
                </c:pt>
                <c:pt idx="920">
                  <c:v>100.00061443499365</c:v>
                </c:pt>
                <c:pt idx="921">
                  <c:v>99.988694272943249</c:v>
                </c:pt>
                <c:pt idx="922">
                  <c:v>100.01086665271411</c:v>
                </c:pt>
                <c:pt idx="923">
                  <c:v>99.989472920361635</c:v>
                </c:pt>
                <c:pt idx="924">
                  <c:v>99.979903377588087</c:v>
                </c:pt>
                <c:pt idx="925">
                  <c:v>99.999433603661984</c:v>
                </c:pt>
                <c:pt idx="926">
                  <c:v>100.00320747302729</c:v>
                </c:pt>
                <c:pt idx="927">
                  <c:v>99.983177523970326</c:v>
                </c:pt>
                <c:pt idx="928">
                  <c:v>99.98049998631744</c:v>
                </c:pt>
                <c:pt idx="929">
                  <c:v>99.998227237510832</c:v>
                </c:pt>
                <c:pt idx="930">
                  <c:v>99.974848251196804</c:v>
                </c:pt>
                <c:pt idx="931">
                  <c:v>99.979019799608494</c:v>
                </c:pt>
                <c:pt idx="932">
                  <c:v>99.991302345958616</c:v>
                </c:pt>
                <c:pt idx="933">
                  <c:v>99.987320577484468</c:v>
                </c:pt>
                <c:pt idx="934">
                  <c:v>99.993216124736861</c:v>
                </c:pt>
                <c:pt idx="935">
                  <c:v>100.00262080634839</c:v>
                </c:pt>
                <c:pt idx="936">
                  <c:v>100.00430080465497</c:v>
                </c:pt>
                <c:pt idx="937">
                  <c:v>99.983655905567076</c:v>
                </c:pt>
                <c:pt idx="938">
                  <c:v>99.988504428739148</c:v>
                </c:pt>
                <c:pt idx="939">
                  <c:v>99.995264764130823</c:v>
                </c:pt>
                <c:pt idx="940">
                  <c:v>99.989340015298666</c:v>
                </c:pt>
                <c:pt idx="941">
                  <c:v>99.983855401810089</c:v>
                </c:pt>
                <c:pt idx="942">
                  <c:v>99.988989597372424</c:v>
                </c:pt>
                <c:pt idx="943">
                  <c:v>100.0001432879161</c:v>
                </c:pt>
                <c:pt idx="944">
                  <c:v>99.97749538645985</c:v>
                </c:pt>
                <c:pt idx="945">
                  <c:v>99.982260245393022</c:v>
                </c:pt>
                <c:pt idx="946">
                  <c:v>99.990544176149911</c:v>
                </c:pt>
                <c:pt idx="947">
                  <c:v>99.991692983238607</c:v>
                </c:pt>
                <c:pt idx="948">
                  <c:v>99.983533295032046</c:v>
                </c:pt>
                <c:pt idx="949">
                  <c:v>99.991978435022901</c:v>
                </c:pt>
                <c:pt idx="950">
                  <c:v>99.982809040508059</c:v>
                </c:pt>
                <c:pt idx="951">
                  <c:v>100.01904413580931</c:v>
                </c:pt>
                <c:pt idx="952">
                  <c:v>99.988912215083857</c:v>
                </c:pt>
                <c:pt idx="953">
                  <c:v>99.992755891088166</c:v>
                </c:pt>
                <c:pt idx="954">
                  <c:v>99.982886454780513</c:v>
                </c:pt>
                <c:pt idx="955">
                  <c:v>100.00164631319331</c:v>
                </c:pt>
                <c:pt idx="956">
                  <c:v>99.991818755473759</c:v>
                </c:pt>
                <c:pt idx="957">
                  <c:v>99.979143558087429</c:v>
                </c:pt>
                <c:pt idx="958">
                  <c:v>99.982265920686771</c:v>
                </c:pt>
                <c:pt idx="959">
                  <c:v>99.998843284333645</c:v>
                </c:pt>
                <c:pt idx="960">
                  <c:v>99.971201387441042</c:v>
                </c:pt>
                <c:pt idx="961">
                  <c:v>99.980328698058599</c:v>
                </c:pt>
                <c:pt idx="962">
                  <c:v>99.973554587968522</c:v>
                </c:pt>
                <c:pt idx="963">
                  <c:v>99.992892321203072</c:v>
                </c:pt>
                <c:pt idx="964">
                  <c:v>99.984519142220904</c:v>
                </c:pt>
                <c:pt idx="965">
                  <c:v>99.98406592366409</c:v>
                </c:pt>
                <c:pt idx="966">
                  <c:v>99.995587802395079</c:v>
                </c:pt>
                <c:pt idx="967">
                  <c:v>100.00346297218459</c:v>
                </c:pt>
                <c:pt idx="968">
                  <c:v>99.991114923739659</c:v>
                </c:pt>
                <c:pt idx="969">
                  <c:v>99.989868715647248</c:v>
                </c:pt>
                <c:pt idx="970">
                  <c:v>99.989066500423363</c:v>
                </c:pt>
                <c:pt idx="971">
                  <c:v>99.984810745639194</c:v>
                </c:pt>
                <c:pt idx="972">
                  <c:v>99.989102304142037</c:v>
                </c:pt>
                <c:pt idx="973">
                  <c:v>99.990909885460013</c:v>
                </c:pt>
                <c:pt idx="974">
                  <c:v>99.978072698024107</c:v>
                </c:pt>
                <c:pt idx="975">
                  <c:v>99.997724901803451</c:v>
                </c:pt>
                <c:pt idx="976">
                  <c:v>99.978940170196367</c:v>
                </c:pt>
                <c:pt idx="977">
                  <c:v>99.983987996620613</c:v>
                </c:pt>
                <c:pt idx="978">
                  <c:v>100.00281156827317</c:v>
                </c:pt>
                <c:pt idx="979">
                  <c:v>99.980491820826828</c:v>
                </c:pt>
                <c:pt idx="980">
                  <c:v>99.995166249253245</c:v>
                </c:pt>
                <c:pt idx="981">
                  <c:v>99.988003150731856</c:v>
                </c:pt>
                <c:pt idx="982">
                  <c:v>99.996996127123666</c:v>
                </c:pt>
                <c:pt idx="983">
                  <c:v>99.990412264648057</c:v>
                </c:pt>
                <c:pt idx="984">
                  <c:v>99.985812888279213</c:v>
                </c:pt>
                <c:pt idx="985">
                  <c:v>99.99373335907525</c:v>
                </c:pt>
                <c:pt idx="986">
                  <c:v>100.00608160384286</c:v>
                </c:pt>
                <c:pt idx="987">
                  <c:v>100.00734118289017</c:v>
                </c:pt>
                <c:pt idx="988">
                  <c:v>99.993506871246638</c:v>
                </c:pt>
                <c:pt idx="989">
                  <c:v>99.966820981442993</c:v>
                </c:pt>
                <c:pt idx="990">
                  <c:v>99.995726198369312</c:v>
                </c:pt>
                <c:pt idx="991">
                  <c:v>99.98684946811629</c:v>
                </c:pt>
                <c:pt idx="992">
                  <c:v>99.970728721236085</c:v>
                </c:pt>
                <c:pt idx="993">
                  <c:v>100.00302397767263</c:v>
                </c:pt>
                <c:pt idx="994">
                  <c:v>99.986030243495364</c:v>
                </c:pt>
                <c:pt idx="995">
                  <c:v>99.973416520779892</c:v>
                </c:pt>
                <c:pt idx="996">
                  <c:v>99.978762649900801</c:v>
                </c:pt>
                <c:pt idx="997">
                  <c:v>100.00270185483635</c:v>
                </c:pt>
                <c:pt idx="998">
                  <c:v>99.983947834563352</c:v>
                </c:pt>
                <c:pt idx="999">
                  <c:v>100.00046772405464</c:v>
                </c:pt>
              </c:numCache>
            </c:numRef>
          </c:yVal>
          <c:smooth val="0"/>
          <c:extLst>
            <c:ext xmlns:c16="http://schemas.microsoft.com/office/drawing/2014/chart" uri="{C3380CC4-5D6E-409C-BE32-E72D297353CC}">
              <c16:uniqueId val="{00000009-E604-4447-83DC-8ACDE4DFF15C}"/>
            </c:ext>
          </c:extLst>
        </c:ser>
        <c:ser>
          <c:idx val="3"/>
          <c:order val="3"/>
          <c:spPr>
            <a:ln w="28575" cap="rnd">
              <a:solidFill>
                <a:schemeClr val="accent2"/>
              </a:solidFill>
              <a:round/>
            </a:ln>
            <a:effectLst/>
          </c:spPr>
          <c:marker>
            <c:symbol val="none"/>
          </c:marker>
          <c:xVal>
            <c:numRef>
              <c:f>'Risk - Attributes Gage'!$N$3:$N$4</c:f>
              <c:numCache>
                <c:formatCode>General</c:formatCode>
                <c:ptCount val="2"/>
                <c:pt idx="0">
                  <c:v>99.8</c:v>
                </c:pt>
                <c:pt idx="1">
                  <c:v>100.10000000000001</c:v>
                </c:pt>
              </c:numCache>
            </c:numRef>
          </c:xVal>
          <c:yVal>
            <c:numRef>
              <c:f>'Risk - Attributes Gage'!$N$3:$N$4</c:f>
              <c:numCache>
                <c:formatCode>General</c:formatCode>
                <c:ptCount val="2"/>
                <c:pt idx="0">
                  <c:v>99.8</c:v>
                </c:pt>
                <c:pt idx="1">
                  <c:v>100.10000000000001</c:v>
                </c:pt>
              </c:numCache>
            </c:numRef>
          </c:yVal>
          <c:smooth val="0"/>
          <c:extLst>
            <c:ext xmlns:c16="http://schemas.microsoft.com/office/drawing/2014/chart" uri="{C3380CC4-5D6E-409C-BE32-E72D297353CC}">
              <c16:uniqueId val="{0000000A-E604-4447-83DC-8ACDE4DFF15C}"/>
            </c:ext>
          </c:extLst>
        </c:ser>
        <c:dLbls>
          <c:showLegendKey val="0"/>
          <c:showVal val="0"/>
          <c:showCatName val="0"/>
          <c:showSerName val="0"/>
          <c:showPercent val="0"/>
          <c:showBubbleSize val="0"/>
        </c:dLbls>
        <c:axId val="1283949200"/>
        <c:axId val="1283953520"/>
      </c:scatterChart>
      <c:valAx>
        <c:axId val="1283949200"/>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Product Value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83953520"/>
        <c:crosses val="autoZero"/>
        <c:crossBetween val="midCat"/>
      </c:valAx>
      <c:valAx>
        <c:axId val="12839535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Gage</a:t>
                </a:r>
                <a:r>
                  <a:rPr lang="en-US" baseline="0"/>
                  <a:t> Value</a:t>
                </a:r>
                <a:endParaRPr lang="en-U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83949200"/>
        <c:crosses val="autoZero"/>
        <c:crossBetween val="midCat"/>
      </c:valAx>
      <c:spPr>
        <a:solidFill>
          <a:schemeClr val="bg1">
            <a:lumMod val="95000"/>
          </a:schemeClr>
        </a:solidFill>
        <a:ln>
          <a:noFill/>
        </a:ln>
        <a:effectLst/>
      </c:spPr>
    </c:plotArea>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6.xml.rels><?xml version="1.0" encoding="UTF-8" standalone="yes"?>
<Relationships xmlns="http://schemas.openxmlformats.org/package/2006/relationships"><Relationship Id="rId1"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xdr:from>
      <xdr:col>5</xdr:col>
      <xdr:colOff>85725</xdr:colOff>
      <xdr:row>0</xdr:row>
      <xdr:rowOff>133349</xdr:rowOff>
    </xdr:from>
    <xdr:to>
      <xdr:col>9</xdr:col>
      <xdr:colOff>361950</xdr:colOff>
      <xdr:row>19</xdr:row>
      <xdr:rowOff>114300</xdr:rowOff>
    </xdr:to>
    <xdr:graphicFrame macro="">
      <xdr:nvGraphicFramePr>
        <xdr:cNvPr id="2" name="Chart 1">
          <a:extLst>
            <a:ext uri="{FF2B5EF4-FFF2-40B4-BE49-F238E27FC236}">
              <a16:creationId xmlns:a16="http://schemas.microsoft.com/office/drawing/2014/main" id="{15F1F339-AD36-37B7-68E8-FC0A22F8CD0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5</xdr:col>
      <xdr:colOff>260351</xdr:colOff>
      <xdr:row>0</xdr:row>
      <xdr:rowOff>158749</xdr:rowOff>
    </xdr:from>
    <xdr:to>
      <xdr:col>9</xdr:col>
      <xdr:colOff>38101</xdr:colOff>
      <xdr:row>20</xdr:row>
      <xdr:rowOff>0</xdr:rowOff>
    </xdr:to>
    <xdr:graphicFrame macro="">
      <xdr:nvGraphicFramePr>
        <xdr:cNvPr id="2" name="Chart 1">
          <a:extLst>
            <a:ext uri="{FF2B5EF4-FFF2-40B4-BE49-F238E27FC236}">
              <a16:creationId xmlns:a16="http://schemas.microsoft.com/office/drawing/2014/main" id="{2658B916-2F25-4B66-84B1-55E63A90B7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238125</xdr:colOff>
      <xdr:row>10</xdr:row>
      <xdr:rowOff>76199</xdr:rowOff>
    </xdr:from>
    <xdr:to>
      <xdr:col>8</xdr:col>
      <xdr:colOff>247650</xdr:colOff>
      <xdr:row>31</xdr:row>
      <xdr:rowOff>104774</xdr:rowOff>
    </xdr:to>
    <xdr:graphicFrame macro="">
      <xdr:nvGraphicFramePr>
        <xdr:cNvPr id="2" name="Chart 1">
          <a:extLst>
            <a:ext uri="{FF2B5EF4-FFF2-40B4-BE49-F238E27FC236}">
              <a16:creationId xmlns:a16="http://schemas.microsoft.com/office/drawing/2014/main" id="{7187E8BB-D881-838C-CAD2-071A3100452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400050</xdr:colOff>
      <xdr:row>9</xdr:row>
      <xdr:rowOff>71437</xdr:rowOff>
    </xdr:from>
    <xdr:to>
      <xdr:col>6</xdr:col>
      <xdr:colOff>95250</xdr:colOff>
      <xdr:row>25</xdr:row>
      <xdr:rowOff>123825</xdr:rowOff>
    </xdr:to>
    <xdr:graphicFrame macro="">
      <xdr:nvGraphicFramePr>
        <xdr:cNvPr id="2" name="Chart 1">
          <a:extLst>
            <a:ext uri="{FF2B5EF4-FFF2-40B4-BE49-F238E27FC236}">
              <a16:creationId xmlns:a16="http://schemas.microsoft.com/office/drawing/2014/main" id="{AC772B97-432C-A0BA-7E91-9EAE44D54D6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209550</xdr:colOff>
      <xdr:row>9</xdr:row>
      <xdr:rowOff>76200</xdr:rowOff>
    </xdr:from>
    <xdr:to>
      <xdr:col>14</xdr:col>
      <xdr:colOff>190500</xdr:colOff>
      <xdr:row>25</xdr:row>
      <xdr:rowOff>128588</xdr:rowOff>
    </xdr:to>
    <xdr:graphicFrame macro="">
      <xdr:nvGraphicFramePr>
        <xdr:cNvPr id="3" name="Chart 2">
          <a:extLst>
            <a:ext uri="{FF2B5EF4-FFF2-40B4-BE49-F238E27FC236}">
              <a16:creationId xmlns:a16="http://schemas.microsoft.com/office/drawing/2014/main" id="{8011CD49-5953-46E2-9ED8-FD45F6766FF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190497</xdr:colOff>
      <xdr:row>8</xdr:row>
      <xdr:rowOff>19049</xdr:rowOff>
    </xdr:from>
    <xdr:to>
      <xdr:col>11</xdr:col>
      <xdr:colOff>47625</xdr:colOff>
      <xdr:row>128</xdr:row>
      <xdr:rowOff>28574</xdr:rowOff>
    </xdr:to>
    <xdr:graphicFrame macro="">
      <xdr:nvGraphicFramePr>
        <xdr:cNvPr id="2" name="Chart 1">
          <a:extLst>
            <a:ext uri="{FF2B5EF4-FFF2-40B4-BE49-F238E27FC236}">
              <a16:creationId xmlns:a16="http://schemas.microsoft.com/office/drawing/2014/main" id="{4318891C-6004-3358-AAAA-C4BDAE7C1E3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47624</xdr:colOff>
      <xdr:row>8</xdr:row>
      <xdr:rowOff>19050</xdr:rowOff>
    </xdr:from>
    <xdr:to>
      <xdr:col>19</xdr:col>
      <xdr:colOff>26288</xdr:colOff>
      <xdr:row>128</xdr:row>
      <xdr:rowOff>38100</xdr:rowOff>
    </xdr:to>
    <xdr:graphicFrame macro="">
      <xdr:nvGraphicFramePr>
        <xdr:cNvPr id="3" name="Chart 2">
          <a:extLst>
            <a:ext uri="{FF2B5EF4-FFF2-40B4-BE49-F238E27FC236}">
              <a16:creationId xmlns:a16="http://schemas.microsoft.com/office/drawing/2014/main" id="{8DEA03C2-EBA5-468F-AA85-3356EA06BE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5</xdr:col>
      <xdr:colOff>85725</xdr:colOff>
      <xdr:row>0</xdr:row>
      <xdr:rowOff>158750</xdr:rowOff>
    </xdr:from>
    <xdr:to>
      <xdr:col>10</xdr:col>
      <xdr:colOff>476250</xdr:colOff>
      <xdr:row>24</xdr:row>
      <xdr:rowOff>31750</xdr:rowOff>
    </xdr:to>
    <xdr:graphicFrame macro="">
      <xdr:nvGraphicFramePr>
        <xdr:cNvPr id="2" name="Chart 1">
          <a:extLst>
            <a:ext uri="{FF2B5EF4-FFF2-40B4-BE49-F238E27FC236}">
              <a16:creationId xmlns:a16="http://schemas.microsoft.com/office/drawing/2014/main" id="{FD455F6E-BEF8-4894-A2BA-2A8A5B3CB6D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F436B38-5173-444A-B3C5-A17097BD20DD}" name="TolTypes" displayName="TolTypes" ref="A1:A5" totalsRowShown="0">
  <autoFilter ref="A1:A5" xr:uid="{DF436B38-5173-444A-B3C5-A17097BD20DD}"/>
  <tableColumns count="1">
    <tableColumn id="1" xr3:uid="{F8CA48B8-4804-448C-9810-4BB75C73FDD2}" name="Tolerance Types"/>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E91DFC5-9339-46EE-BF81-EE9069F72505}" name="GBmethods" displayName="GBmethods" ref="B1:C5" totalsRowShown="0">
  <autoFilter ref="B1:C5" xr:uid="{DE91DFC5-9339-46EE-BF81-EE9069F72505}"/>
  <tableColumns count="2">
    <tableColumn id="1" xr3:uid="{A11E166D-D0B1-41C1-812D-9DF645331512}" name="Guardband Methods"/>
    <tableColumn id="2" xr3:uid="{BF425DAF-97C8-437E-84B6-35E719BAE283}" name="Limit"/>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hyperlink" Target="mailto:uncertainty@sandia.gov"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C3E871-C73E-49B1-A9EE-58DEA02B74F8}">
  <dimension ref="B1:D21"/>
  <sheetViews>
    <sheetView tabSelected="1" workbookViewId="0">
      <selection activeCell="B4" sqref="B4:C4"/>
    </sheetView>
  </sheetViews>
  <sheetFormatPr defaultColWidth="9.1796875" defaultRowHeight="14.5" x14ac:dyDescent="0.35"/>
  <cols>
    <col min="1" max="1" width="0.81640625" style="111" customWidth="1"/>
    <col min="2" max="2" width="23.7265625" style="110" customWidth="1"/>
    <col min="3" max="3" width="100.81640625" style="110" customWidth="1"/>
    <col min="4" max="16384" width="9.1796875" style="111"/>
  </cols>
  <sheetData>
    <row r="1" spans="2:4" ht="5.25" customHeight="1" x14ac:dyDescent="0.35"/>
    <row r="2" spans="2:4" ht="18.5" x14ac:dyDescent="0.45">
      <c r="B2" s="130" t="s">
        <v>128</v>
      </c>
      <c r="C2" s="131"/>
    </row>
    <row r="3" spans="2:4" ht="18.75" customHeight="1" x14ac:dyDescent="0.35">
      <c r="B3" s="132" t="s">
        <v>129</v>
      </c>
      <c r="C3" s="133"/>
    </row>
    <row r="4" spans="2:4" ht="20.25" customHeight="1" x14ac:dyDescent="0.35">
      <c r="B4" s="134" t="s">
        <v>95</v>
      </c>
      <c r="C4" s="135"/>
    </row>
    <row r="5" spans="2:4" ht="58" x14ac:dyDescent="0.35">
      <c r="B5" s="112"/>
      <c r="C5" s="113" t="s">
        <v>102</v>
      </c>
      <c r="D5" s="114"/>
    </row>
    <row r="6" spans="2:4" ht="7.5" customHeight="1" x14ac:dyDescent="0.35">
      <c r="B6" s="115"/>
      <c r="C6" s="116"/>
      <c r="D6" s="114"/>
    </row>
    <row r="7" spans="2:4" x14ac:dyDescent="0.35">
      <c r="B7" s="136" t="s">
        <v>96</v>
      </c>
      <c r="C7" s="136"/>
      <c r="D7" s="114"/>
    </row>
    <row r="8" spans="2:4" x14ac:dyDescent="0.35">
      <c r="B8" s="117" t="s">
        <v>103</v>
      </c>
      <c r="C8" s="118" t="s">
        <v>104</v>
      </c>
      <c r="D8" s="114"/>
    </row>
    <row r="9" spans="2:4" x14ac:dyDescent="0.35">
      <c r="B9" s="117" t="s">
        <v>105</v>
      </c>
      <c r="C9" s="118" t="s">
        <v>106</v>
      </c>
      <c r="D9" s="114"/>
    </row>
    <row r="10" spans="2:4" x14ac:dyDescent="0.35">
      <c r="B10" s="117" t="s">
        <v>13</v>
      </c>
      <c r="C10" s="118" t="s">
        <v>107</v>
      </c>
      <c r="D10" s="114"/>
    </row>
    <row r="11" spans="2:4" x14ac:dyDescent="0.35">
      <c r="B11" s="117" t="s">
        <v>108</v>
      </c>
      <c r="C11" s="118" t="s">
        <v>112</v>
      </c>
      <c r="D11" s="114"/>
    </row>
    <row r="12" spans="2:4" x14ac:dyDescent="0.35">
      <c r="B12" s="117" t="s">
        <v>109</v>
      </c>
      <c r="C12" s="118" t="s">
        <v>110</v>
      </c>
      <c r="D12" s="114"/>
    </row>
    <row r="13" spans="2:4" x14ac:dyDescent="0.35">
      <c r="B13" s="117" t="s">
        <v>28</v>
      </c>
      <c r="C13" s="118" t="s">
        <v>111</v>
      </c>
      <c r="D13" s="114"/>
    </row>
    <row r="14" spans="2:4" x14ac:dyDescent="0.35">
      <c r="B14" s="117" t="s">
        <v>126</v>
      </c>
      <c r="C14" s="118" t="s">
        <v>127</v>
      </c>
      <c r="D14" s="114"/>
    </row>
    <row r="15" spans="2:4" x14ac:dyDescent="0.35">
      <c r="B15" s="117" t="s">
        <v>97</v>
      </c>
      <c r="C15" s="118" t="s">
        <v>98</v>
      </c>
    </row>
    <row r="16" spans="2:4" x14ac:dyDescent="0.35">
      <c r="B16" s="128" t="s">
        <v>99</v>
      </c>
      <c r="C16" s="129"/>
    </row>
    <row r="17" spans="2:3" ht="43.5" x14ac:dyDescent="0.35">
      <c r="B17" s="119"/>
      <c r="C17" s="120" t="s">
        <v>100</v>
      </c>
    </row>
    <row r="18" spans="2:3" x14ac:dyDescent="0.35">
      <c r="B18" s="121"/>
      <c r="C18" s="122" t="s">
        <v>101</v>
      </c>
    </row>
    <row r="19" spans="2:3" x14ac:dyDescent="0.35">
      <c r="B19" s="123"/>
      <c r="C19" s="123"/>
    </row>
    <row r="20" spans="2:3" x14ac:dyDescent="0.35">
      <c r="B20" s="123"/>
      <c r="C20" s="123"/>
    </row>
    <row r="21" spans="2:3" x14ac:dyDescent="0.35">
      <c r="B21" s="123"/>
      <c r="C21" s="123"/>
    </row>
  </sheetData>
  <mergeCells count="5">
    <mergeCell ref="B16:C16"/>
    <mergeCell ref="B2:C2"/>
    <mergeCell ref="B3:C3"/>
    <mergeCell ref="B4:C4"/>
    <mergeCell ref="B7:C7"/>
  </mergeCells>
  <hyperlinks>
    <hyperlink ref="B4" r:id="rId1" xr:uid="{7A9D9A47-D26C-4638-81E1-88E61292D095}"/>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580939-AECC-4611-8D32-9BB073B93A0E}">
  <dimension ref="B1:S1034"/>
  <sheetViews>
    <sheetView showGridLines="0" workbookViewId="0">
      <selection activeCell="C7" sqref="C7"/>
    </sheetView>
  </sheetViews>
  <sheetFormatPr defaultRowHeight="14.5" x14ac:dyDescent="0.35"/>
  <cols>
    <col min="2" max="2" width="31.81640625" customWidth="1"/>
    <col min="3" max="3" width="12" bestFit="1" customWidth="1"/>
    <col min="7" max="7" width="32" customWidth="1"/>
    <col min="8" max="12" width="15.54296875" customWidth="1"/>
    <col min="14" max="14" width="23" style="67" hidden="1" customWidth="1"/>
    <col min="15" max="15" width="13" style="67" hidden="1" customWidth="1"/>
    <col min="16" max="18" width="9.1796875" style="67" hidden="1" customWidth="1"/>
  </cols>
  <sheetData>
    <row r="1" spans="2:19" ht="15" thickBot="1" x14ac:dyDescent="0.4"/>
    <row r="2" spans="2:19" x14ac:dyDescent="0.35">
      <c r="B2" s="137" t="s">
        <v>44</v>
      </c>
      <c r="C2" s="138"/>
      <c r="D2" s="138"/>
      <c r="E2" s="139"/>
      <c r="S2" s="14" t="s">
        <v>69</v>
      </c>
    </row>
    <row r="3" spans="2:19" x14ac:dyDescent="0.35">
      <c r="B3" s="1" t="s">
        <v>2</v>
      </c>
      <c r="C3" s="51">
        <v>200</v>
      </c>
      <c r="D3" s="52" t="s">
        <v>3</v>
      </c>
      <c r="E3" s="6">
        <v>5</v>
      </c>
      <c r="N3" s="68" t="s">
        <v>21</v>
      </c>
      <c r="O3" s="69" cm="1">
        <f t="array" ref="O3">TOL_LOWER_LIMIT(C3,D3,E3)</f>
        <v>195</v>
      </c>
      <c r="S3" s="14"/>
    </row>
    <row r="4" spans="2:19" x14ac:dyDescent="0.35">
      <c r="B4" s="1" t="s">
        <v>1</v>
      </c>
      <c r="C4" s="53">
        <v>200</v>
      </c>
      <c r="D4" s="53"/>
      <c r="E4" s="3"/>
      <c r="N4" s="68" t="s">
        <v>22</v>
      </c>
      <c r="O4" s="69" cm="1">
        <f t="array" ref="O4">TOL_UPPER_LIMIT(C3,D3,E3)</f>
        <v>205</v>
      </c>
    </row>
    <row r="5" spans="2:19" x14ac:dyDescent="0.35">
      <c r="B5" s="1" t="s">
        <v>4</v>
      </c>
      <c r="C5" s="54">
        <v>0.85</v>
      </c>
      <c r="D5" s="53"/>
      <c r="E5" s="3"/>
      <c r="G5" s="49" t="str">
        <f>IF(ISERR(O5),"Cannot find product standard deviation satisfying ITP", "")</f>
        <v/>
      </c>
      <c r="N5" s="68" t="s">
        <v>23</v>
      </c>
      <c r="O5" s="69" cm="1">
        <f t="array" ref="O5">SIGMA_FROM_ITP(C4,O3,O4,C5)</f>
        <v>3.4733523378550455</v>
      </c>
    </row>
    <row r="6" spans="2:19" x14ac:dyDescent="0.35">
      <c r="B6" s="1" t="s">
        <v>5</v>
      </c>
      <c r="C6" s="55">
        <v>2</v>
      </c>
      <c r="D6" s="53"/>
      <c r="E6" s="3"/>
      <c r="N6" s="68" t="s">
        <v>24</v>
      </c>
      <c r="O6" s="69" cm="1">
        <f t="array" ref="O6">GB_WIDTH(C7,C12,O3,O4,C4,C6,O5,C9)</f>
        <v>0.66126526198168611</v>
      </c>
    </row>
    <row r="7" spans="2:19" x14ac:dyDescent="0.35">
      <c r="B7" s="1" t="s">
        <v>6</v>
      </c>
      <c r="C7" s="56" t="s">
        <v>18</v>
      </c>
      <c r="D7" s="53"/>
      <c r="E7" s="3"/>
      <c r="N7" s="67" t="s">
        <v>25</v>
      </c>
      <c r="O7" s="70">
        <f>IF(C7="None",O3,IF(C7="Manual",O3+C8,O3+O6))</f>
        <v>195.6612652619817</v>
      </c>
    </row>
    <row r="8" spans="2:19" x14ac:dyDescent="0.35">
      <c r="B8" s="1" t="s">
        <v>70</v>
      </c>
      <c r="C8" s="50">
        <v>0.1</v>
      </c>
      <c r="D8" s="53"/>
      <c r="E8" s="3"/>
      <c r="N8" s="67" t="s">
        <v>26</v>
      </c>
      <c r="O8" s="70">
        <f>IF(C7="None",O4,IF(C7="Manual",O4-C8,O4-O6))</f>
        <v>204.3387347380183</v>
      </c>
    </row>
    <row r="9" spans="2:19" x14ac:dyDescent="0.35">
      <c r="B9" s="1" t="s">
        <v>45</v>
      </c>
      <c r="C9" s="59">
        <v>0.01</v>
      </c>
      <c r="D9" s="53"/>
      <c r="E9" s="3"/>
    </row>
    <row r="10" spans="2:19" x14ac:dyDescent="0.35">
      <c r="B10" s="1"/>
      <c r="C10" s="57"/>
      <c r="D10" s="53"/>
      <c r="E10" s="3"/>
    </row>
    <row r="11" spans="2:19" x14ac:dyDescent="0.35">
      <c r="B11" s="93" t="s">
        <v>10</v>
      </c>
      <c r="C11" s="94" cm="1">
        <f t="array" ref="C11">TOL_DISPLAY_1(O7,O8,D3)</f>
        <v>200</v>
      </c>
      <c r="D11" s="95" t="str">
        <f>D3</f>
        <v>±</v>
      </c>
      <c r="E11" s="96" cm="1">
        <f t="array" ref="E11">TOL_DISPLAY_2(O7,O8,D3)</f>
        <v>4.338734738018303</v>
      </c>
      <c r="N11" s="68"/>
      <c r="O11" s="69"/>
    </row>
    <row r="12" spans="2:19" x14ac:dyDescent="0.35">
      <c r="B12" s="93" t="s">
        <v>8</v>
      </c>
      <c r="C12" s="97" cm="1">
        <f t="array" ref="C12">TUR(C3,D3,E3,C6,C4)</f>
        <v>2.5</v>
      </c>
      <c r="D12" s="98"/>
      <c r="E12" s="99"/>
      <c r="N12" s="68"/>
      <c r="O12" s="69"/>
    </row>
    <row r="13" spans="2:19" x14ac:dyDescent="0.35">
      <c r="B13" s="93" t="s">
        <v>50</v>
      </c>
      <c r="C13" s="100" cm="1">
        <f t="array" ref="C13">PFA(O3,O4,O3,O4,C4,C6/2,O5)</f>
        <v>2.515670409467842E-2</v>
      </c>
      <c r="D13" s="98"/>
      <c r="E13" s="99"/>
    </row>
    <row r="14" spans="2:19" x14ac:dyDescent="0.35">
      <c r="B14" s="93" t="s">
        <v>51</v>
      </c>
      <c r="C14" s="100" cm="1">
        <f t="array" ref="C14">PFA(O3,O4,O7,O8,C4,C6/2,O5)</f>
        <v>1.0107678683236615E-2</v>
      </c>
      <c r="D14" s="98"/>
      <c r="E14" s="99"/>
    </row>
    <row r="15" spans="2:19" x14ac:dyDescent="0.35">
      <c r="B15" s="93" t="s">
        <v>52</v>
      </c>
      <c r="C15" s="101" cm="1">
        <f t="array" ref="C15">PFR(O3,O4,O7,O8,C4,C6/2,O5)</f>
        <v>9.0209308015472889E-2</v>
      </c>
      <c r="D15" s="102"/>
      <c r="E15" s="103"/>
    </row>
    <row r="16" spans="2:19" x14ac:dyDescent="0.35">
      <c r="B16" s="93" t="s">
        <v>46</v>
      </c>
      <c r="C16" s="104">
        <f>MAX(_xlfn.NORM.DIST(O3,O7,C6/2,TRUE), 1-_xlfn.NORM.DIST(O4,O8,C6/2,TRUE))</f>
        <v>0.2542211074703018</v>
      </c>
      <c r="D16" s="102"/>
      <c r="E16" s="103"/>
    </row>
    <row r="17" spans="2:18" x14ac:dyDescent="0.35">
      <c r="B17" s="93" t="s">
        <v>47</v>
      </c>
      <c r="C17" s="104">
        <f>_xlfn.NORM.DIST(O4,C4,O5,TRUE) - _xlfn.NORM.DIST(O3,C4,O5,TRUE)</f>
        <v>0.85000000000000009</v>
      </c>
      <c r="D17" s="102"/>
      <c r="E17" s="103"/>
    </row>
    <row r="18" spans="2:18" x14ac:dyDescent="0.35">
      <c r="B18" s="93" t="s">
        <v>48</v>
      </c>
      <c r="C18" s="105">
        <f>1-C17</f>
        <v>0.14999999999999991</v>
      </c>
      <c r="D18" s="102"/>
      <c r="E18" s="103"/>
    </row>
    <row r="19" spans="2:18" ht="15" thickBot="1" x14ac:dyDescent="0.4">
      <c r="B19" s="106" t="s">
        <v>49</v>
      </c>
      <c r="C19" s="107">
        <f>MIN((O4-C4)/(3*O5), (C4-O3)/(3*O5))</f>
        <v>0.47984382364615213</v>
      </c>
      <c r="D19" s="87"/>
      <c r="E19" s="88"/>
    </row>
    <row r="29" spans="2:18" x14ac:dyDescent="0.35">
      <c r="N29" s="67">
        <f>O30-(P30-O30)/2</f>
        <v>190</v>
      </c>
      <c r="O29" s="67" t="s">
        <v>53</v>
      </c>
      <c r="P29" s="67" t="s">
        <v>54</v>
      </c>
      <c r="Q29" s="67" t="s">
        <v>55</v>
      </c>
      <c r="R29" s="67" t="s">
        <v>56</v>
      </c>
    </row>
    <row r="30" spans="2:18" x14ac:dyDescent="0.35">
      <c r="N30" s="67">
        <f>P31+(P31-O31)/2</f>
        <v>210</v>
      </c>
      <c r="O30" s="71">
        <f>O3</f>
        <v>195</v>
      </c>
      <c r="P30" s="71">
        <f>O4</f>
        <v>205</v>
      </c>
      <c r="Q30" s="71">
        <f>O7</f>
        <v>195.6612652619817</v>
      </c>
      <c r="R30" s="71">
        <f>O8</f>
        <v>204.3387347380183</v>
      </c>
    </row>
    <row r="31" spans="2:18" x14ac:dyDescent="0.35">
      <c r="O31" s="71">
        <f>O3</f>
        <v>195</v>
      </c>
      <c r="P31" s="71">
        <f>O4</f>
        <v>205</v>
      </c>
      <c r="Q31" s="71">
        <f>O7</f>
        <v>195.6612652619817</v>
      </c>
      <c r="R31" s="71">
        <f>O8</f>
        <v>204.3387347380183</v>
      </c>
    </row>
    <row r="32" spans="2:18" x14ac:dyDescent="0.35">
      <c r="N32" s="67" t="s">
        <v>57</v>
      </c>
    </row>
    <row r="33" spans="15:16" x14ac:dyDescent="0.35">
      <c r="O33" s="67">
        <v>1000</v>
      </c>
    </row>
    <row r="34" spans="15:16" x14ac:dyDescent="0.35">
      <c r="O34" s="67" t="s">
        <v>58</v>
      </c>
      <c r="P34" s="67" t="s">
        <v>59</v>
      </c>
    </row>
    <row r="35" spans="15:16" x14ac:dyDescent="0.35">
      <c r="O35" s="67" cm="1">
        <f t="array" aca="1" ref="O35:P1034" ca="1">SAMPLES_JOINT_NORM(C4,O5,C6/2,O33)</f>
        <v>195.3846621072735</v>
      </c>
      <c r="P35" s="67">
        <f ca="1"/>
        <v>196.52513899354236</v>
      </c>
    </row>
    <row r="36" spans="15:16" x14ac:dyDescent="0.35">
      <c r="O36" s="67">
        <f ca="1"/>
        <v>198.68265237946838</v>
      </c>
      <c r="P36" s="67">
        <f ca="1"/>
        <v>197.84893519615184</v>
      </c>
    </row>
    <row r="37" spans="15:16" x14ac:dyDescent="0.35">
      <c r="O37" s="67">
        <f ca="1"/>
        <v>199.78405851501176</v>
      </c>
      <c r="P37" s="67">
        <f ca="1"/>
        <v>200.30781117207417</v>
      </c>
    </row>
    <row r="38" spans="15:16" x14ac:dyDescent="0.35">
      <c r="O38" s="67">
        <f ca="1"/>
        <v>199.13995261216493</v>
      </c>
      <c r="P38" s="67">
        <f ca="1"/>
        <v>197.78842082406834</v>
      </c>
    </row>
    <row r="39" spans="15:16" x14ac:dyDescent="0.35">
      <c r="O39" s="67">
        <f ca="1"/>
        <v>201.92885834321785</v>
      </c>
      <c r="P39" s="67">
        <f ca="1"/>
        <v>202.25810551118241</v>
      </c>
    </row>
    <row r="40" spans="15:16" x14ac:dyDescent="0.35">
      <c r="O40" s="67">
        <f ca="1"/>
        <v>197.65632216474921</v>
      </c>
      <c r="P40" s="67">
        <f ca="1"/>
        <v>197.57759389656889</v>
      </c>
    </row>
    <row r="41" spans="15:16" x14ac:dyDescent="0.35">
      <c r="O41" s="67">
        <f ca="1"/>
        <v>199.52610691949099</v>
      </c>
      <c r="P41" s="67">
        <f ca="1"/>
        <v>199.76556251950703</v>
      </c>
    </row>
    <row r="42" spans="15:16" x14ac:dyDescent="0.35">
      <c r="O42" s="67">
        <f ca="1"/>
        <v>197.08270209036868</v>
      </c>
      <c r="P42" s="67">
        <f ca="1"/>
        <v>197.32126635659887</v>
      </c>
    </row>
    <row r="43" spans="15:16" x14ac:dyDescent="0.35">
      <c r="O43" s="67">
        <f ca="1"/>
        <v>198.86285885508664</v>
      </c>
      <c r="P43" s="67">
        <f ca="1"/>
        <v>197.08769253263034</v>
      </c>
    </row>
    <row r="44" spans="15:16" x14ac:dyDescent="0.35">
      <c r="O44" s="67">
        <f ca="1"/>
        <v>195.09474916809776</v>
      </c>
      <c r="P44" s="67">
        <f ca="1"/>
        <v>193.53972947056573</v>
      </c>
    </row>
    <row r="45" spans="15:16" x14ac:dyDescent="0.35">
      <c r="O45" s="67">
        <f ca="1"/>
        <v>201.7326319627158</v>
      </c>
      <c r="P45" s="67">
        <f ca="1"/>
        <v>201.70893607593726</v>
      </c>
    </row>
    <row r="46" spans="15:16" x14ac:dyDescent="0.35">
      <c r="O46" s="67">
        <f ca="1"/>
        <v>200.51911177239134</v>
      </c>
      <c r="P46" s="67">
        <f ca="1"/>
        <v>201.56077641637438</v>
      </c>
    </row>
    <row r="47" spans="15:16" x14ac:dyDescent="0.35">
      <c r="O47" s="67">
        <f ca="1"/>
        <v>196.53500780841247</v>
      </c>
      <c r="P47" s="67">
        <f ca="1"/>
        <v>195.92189472880611</v>
      </c>
    </row>
    <row r="48" spans="15:16" x14ac:dyDescent="0.35">
      <c r="O48" s="67">
        <f ca="1"/>
        <v>199.59990007667122</v>
      </c>
      <c r="P48" s="67">
        <f ca="1"/>
        <v>199.84114232104122</v>
      </c>
    </row>
    <row r="49" spans="15:16" x14ac:dyDescent="0.35">
      <c r="O49" s="67">
        <f ca="1"/>
        <v>199.73189253906398</v>
      </c>
      <c r="P49" s="67">
        <f ca="1"/>
        <v>200.89218301925334</v>
      </c>
    </row>
    <row r="50" spans="15:16" x14ac:dyDescent="0.35">
      <c r="O50" s="67">
        <f ca="1"/>
        <v>199.0068113092758</v>
      </c>
      <c r="P50" s="67">
        <f ca="1"/>
        <v>197.65269247997992</v>
      </c>
    </row>
    <row r="51" spans="15:16" x14ac:dyDescent="0.35">
      <c r="O51" s="67">
        <f ca="1"/>
        <v>206.08566991994789</v>
      </c>
      <c r="P51" s="67">
        <f ca="1"/>
        <v>206.35105865734909</v>
      </c>
    </row>
    <row r="52" spans="15:16" x14ac:dyDescent="0.35">
      <c r="O52" s="67">
        <f ca="1"/>
        <v>197.10797259168194</v>
      </c>
      <c r="P52" s="67">
        <f ca="1"/>
        <v>196.78328026135938</v>
      </c>
    </row>
    <row r="53" spans="15:16" x14ac:dyDescent="0.35">
      <c r="O53" s="67">
        <f ca="1"/>
        <v>195.97436476849725</v>
      </c>
      <c r="P53" s="67">
        <f ca="1"/>
        <v>196.64612400047966</v>
      </c>
    </row>
    <row r="54" spans="15:16" x14ac:dyDescent="0.35">
      <c r="O54" s="67">
        <f ca="1"/>
        <v>197.62849184173146</v>
      </c>
      <c r="P54" s="67">
        <f ca="1"/>
        <v>196.27769111530006</v>
      </c>
    </row>
    <row r="55" spans="15:16" x14ac:dyDescent="0.35">
      <c r="O55" s="67">
        <f ca="1"/>
        <v>199.80719991396447</v>
      </c>
      <c r="P55" s="67">
        <f ca="1"/>
        <v>200.27366072253045</v>
      </c>
    </row>
    <row r="56" spans="15:16" x14ac:dyDescent="0.35">
      <c r="O56" s="67">
        <f ca="1"/>
        <v>199.17557067460146</v>
      </c>
      <c r="P56" s="67">
        <f ca="1"/>
        <v>198.06462872770226</v>
      </c>
    </row>
    <row r="57" spans="15:16" x14ac:dyDescent="0.35">
      <c r="O57" s="67">
        <f ca="1"/>
        <v>196.64581083488386</v>
      </c>
      <c r="P57" s="67">
        <f ca="1"/>
        <v>196.16103733967307</v>
      </c>
    </row>
    <row r="58" spans="15:16" x14ac:dyDescent="0.35">
      <c r="O58" s="67">
        <f ca="1"/>
        <v>201.82915043554959</v>
      </c>
      <c r="P58" s="67">
        <f ca="1"/>
        <v>200.35801992421196</v>
      </c>
    </row>
    <row r="59" spans="15:16" x14ac:dyDescent="0.35">
      <c r="O59" s="67">
        <f ca="1"/>
        <v>199.45923924213469</v>
      </c>
      <c r="P59" s="67">
        <f ca="1"/>
        <v>199.45950230016032</v>
      </c>
    </row>
    <row r="60" spans="15:16" x14ac:dyDescent="0.35">
      <c r="O60" s="67">
        <f ca="1"/>
        <v>200.92396743930516</v>
      </c>
      <c r="P60" s="67">
        <f ca="1"/>
        <v>201.27413920880056</v>
      </c>
    </row>
    <row r="61" spans="15:16" x14ac:dyDescent="0.35">
      <c r="O61" s="67">
        <f ca="1"/>
        <v>204.8828303104645</v>
      </c>
      <c r="P61" s="67">
        <f ca="1"/>
        <v>205.95074376955372</v>
      </c>
    </row>
    <row r="62" spans="15:16" x14ac:dyDescent="0.35">
      <c r="O62" s="67">
        <f ca="1"/>
        <v>198.46896310567365</v>
      </c>
      <c r="P62" s="67">
        <f ca="1"/>
        <v>197.26468405981174</v>
      </c>
    </row>
    <row r="63" spans="15:16" x14ac:dyDescent="0.35">
      <c r="O63" s="67">
        <f ca="1"/>
        <v>196.61349759785787</v>
      </c>
      <c r="P63" s="67">
        <f ca="1"/>
        <v>197.84462958016931</v>
      </c>
    </row>
    <row r="64" spans="15:16" x14ac:dyDescent="0.35">
      <c r="O64" s="67">
        <f ca="1"/>
        <v>199.33650525555379</v>
      </c>
      <c r="P64" s="67">
        <f ca="1"/>
        <v>199.90985690425612</v>
      </c>
    </row>
    <row r="65" spans="15:16" x14ac:dyDescent="0.35">
      <c r="O65" s="67">
        <f ca="1"/>
        <v>208.29980140144258</v>
      </c>
      <c r="P65" s="67">
        <f ca="1"/>
        <v>207.35896260563774</v>
      </c>
    </row>
    <row r="66" spans="15:16" x14ac:dyDescent="0.35">
      <c r="O66" s="67">
        <f ca="1"/>
        <v>200.88583891329176</v>
      </c>
      <c r="P66" s="67">
        <f ca="1"/>
        <v>200.50167881080461</v>
      </c>
    </row>
    <row r="67" spans="15:16" x14ac:dyDescent="0.35">
      <c r="O67" s="67">
        <f ca="1"/>
        <v>202.40529331272145</v>
      </c>
      <c r="P67" s="67">
        <f ca="1"/>
        <v>202.05332031046723</v>
      </c>
    </row>
    <row r="68" spans="15:16" x14ac:dyDescent="0.35">
      <c r="O68" s="67">
        <f ca="1"/>
        <v>199.73093264926959</v>
      </c>
      <c r="P68" s="67">
        <f ca="1"/>
        <v>200.21810992474823</v>
      </c>
    </row>
    <row r="69" spans="15:16" x14ac:dyDescent="0.35">
      <c r="O69" s="67">
        <f ca="1"/>
        <v>193.09383932795618</v>
      </c>
      <c r="P69" s="67">
        <f ca="1"/>
        <v>191.37744171683397</v>
      </c>
    </row>
    <row r="70" spans="15:16" x14ac:dyDescent="0.35">
      <c r="O70" s="67">
        <f ca="1"/>
        <v>194.7281709060876</v>
      </c>
      <c r="P70" s="67">
        <f ca="1"/>
        <v>193.98043081741784</v>
      </c>
    </row>
    <row r="71" spans="15:16" x14ac:dyDescent="0.35">
      <c r="O71" s="67">
        <f ca="1"/>
        <v>195.67453097207542</v>
      </c>
      <c r="P71" s="67">
        <f ca="1"/>
        <v>194.60749889051655</v>
      </c>
    </row>
    <row r="72" spans="15:16" x14ac:dyDescent="0.35">
      <c r="O72" s="67">
        <f ca="1"/>
        <v>198.36652748962504</v>
      </c>
      <c r="P72" s="67">
        <f ca="1"/>
        <v>198.18801871357118</v>
      </c>
    </row>
    <row r="73" spans="15:16" x14ac:dyDescent="0.35">
      <c r="O73" s="67">
        <f ca="1"/>
        <v>203.6063420841414</v>
      </c>
      <c r="P73" s="67">
        <f ca="1"/>
        <v>203.74964425331177</v>
      </c>
    </row>
    <row r="74" spans="15:16" x14ac:dyDescent="0.35">
      <c r="O74" s="67">
        <f ca="1"/>
        <v>198.72214085809546</v>
      </c>
      <c r="P74" s="67">
        <f ca="1"/>
        <v>199.06919775275938</v>
      </c>
    </row>
    <row r="75" spans="15:16" x14ac:dyDescent="0.35">
      <c r="O75" s="67">
        <f ca="1"/>
        <v>200.33709312228945</v>
      </c>
      <c r="P75" s="67">
        <f ca="1"/>
        <v>198.287925427407</v>
      </c>
    </row>
    <row r="76" spans="15:16" x14ac:dyDescent="0.35">
      <c r="O76" s="67">
        <f ca="1"/>
        <v>202.62275424380542</v>
      </c>
      <c r="P76" s="67">
        <f ca="1"/>
        <v>201.39765874500634</v>
      </c>
    </row>
    <row r="77" spans="15:16" x14ac:dyDescent="0.35">
      <c r="O77" s="67">
        <f ca="1"/>
        <v>201.01635157801257</v>
      </c>
      <c r="P77" s="67">
        <f ca="1"/>
        <v>200.14619472198356</v>
      </c>
    </row>
    <row r="78" spans="15:16" x14ac:dyDescent="0.35">
      <c r="O78" s="67">
        <f ca="1"/>
        <v>196.60594445991731</v>
      </c>
      <c r="P78" s="67">
        <f ca="1"/>
        <v>195.96856274002033</v>
      </c>
    </row>
    <row r="79" spans="15:16" x14ac:dyDescent="0.35">
      <c r="O79" s="67">
        <f ca="1"/>
        <v>194.92971055429501</v>
      </c>
      <c r="P79" s="67">
        <f ca="1"/>
        <v>196.14486474810039</v>
      </c>
    </row>
    <row r="80" spans="15:16" x14ac:dyDescent="0.35">
      <c r="O80" s="67">
        <f ca="1"/>
        <v>200.37862863021974</v>
      </c>
      <c r="P80" s="67">
        <f ca="1"/>
        <v>199.73144322416044</v>
      </c>
    </row>
    <row r="81" spans="15:16" x14ac:dyDescent="0.35">
      <c r="O81" s="67">
        <f ca="1"/>
        <v>194.60038296785274</v>
      </c>
      <c r="P81" s="67">
        <f ca="1"/>
        <v>195.78398856418306</v>
      </c>
    </row>
    <row r="82" spans="15:16" x14ac:dyDescent="0.35">
      <c r="O82" s="67">
        <f ca="1"/>
        <v>196.07491580543535</v>
      </c>
      <c r="P82" s="67">
        <f ca="1"/>
        <v>195.30450159527487</v>
      </c>
    </row>
    <row r="83" spans="15:16" x14ac:dyDescent="0.35">
      <c r="O83" s="67">
        <f ca="1"/>
        <v>197.15828467443976</v>
      </c>
      <c r="P83" s="67">
        <f ca="1"/>
        <v>198.08660630564381</v>
      </c>
    </row>
    <row r="84" spans="15:16" x14ac:dyDescent="0.35">
      <c r="O84" s="67">
        <f ca="1"/>
        <v>193.57755577876839</v>
      </c>
      <c r="P84" s="67">
        <f ca="1"/>
        <v>192.82131885361412</v>
      </c>
    </row>
    <row r="85" spans="15:16" x14ac:dyDescent="0.35">
      <c r="O85" s="67">
        <f ca="1"/>
        <v>198.38745078797103</v>
      </c>
      <c r="P85" s="67">
        <f ca="1"/>
        <v>198.57134112446735</v>
      </c>
    </row>
    <row r="86" spans="15:16" x14ac:dyDescent="0.35">
      <c r="O86" s="67">
        <f ca="1"/>
        <v>195.89010911230974</v>
      </c>
      <c r="P86" s="67">
        <f ca="1"/>
        <v>196.95841973525037</v>
      </c>
    </row>
    <row r="87" spans="15:16" x14ac:dyDescent="0.35">
      <c r="O87" s="67">
        <f ca="1"/>
        <v>197.85606544741273</v>
      </c>
      <c r="P87" s="67">
        <f ca="1"/>
        <v>197.98818200998795</v>
      </c>
    </row>
    <row r="88" spans="15:16" x14ac:dyDescent="0.35">
      <c r="O88" s="67">
        <f ca="1"/>
        <v>197.82997967802305</v>
      </c>
      <c r="P88" s="67">
        <f ca="1"/>
        <v>198.71595523479994</v>
      </c>
    </row>
    <row r="89" spans="15:16" x14ac:dyDescent="0.35">
      <c r="O89" s="67">
        <f ca="1"/>
        <v>198.73079093295274</v>
      </c>
      <c r="P89" s="67">
        <f ca="1"/>
        <v>198.8296564849671</v>
      </c>
    </row>
    <row r="90" spans="15:16" x14ac:dyDescent="0.35">
      <c r="O90" s="67">
        <f ca="1"/>
        <v>206.62197999873365</v>
      </c>
      <c r="P90" s="67">
        <f ca="1"/>
        <v>206.93614796589429</v>
      </c>
    </row>
    <row r="91" spans="15:16" x14ac:dyDescent="0.35">
      <c r="O91" s="67">
        <f ca="1"/>
        <v>197.463702479619</v>
      </c>
      <c r="P91" s="67">
        <f ca="1"/>
        <v>197.42058652959074</v>
      </c>
    </row>
    <row r="92" spans="15:16" x14ac:dyDescent="0.35">
      <c r="O92" s="67">
        <f ca="1"/>
        <v>200.31252183837123</v>
      </c>
      <c r="P92" s="67">
        <f ca="1"/>
        <v>201.53228030973889</v>
      </c>
    </row>
    <row r="93" spans="15:16" x14ac:dyDescent="0.35">
      <c r="O93" s="67">
        <f ca="1"/>
        <v>198.41520562894181</v>
      </c>
      <c r="P93" s="67">
        <f ca="1"/>
        <v>198.02825340220514</v>
      </c>
    </row>
    <row r="94" spans="15:16" x14ac:dyDescent="0.35">
      <c r="O94" s="67">
        <f ca="1"/>
        <v>197.98280670245674</v>
      </c>
      <c r="P94" s="67">
        <f ca="1"/>
        <v>199.57449158353521</v>
      </c>
    </row>
    <row r="95" spans="15:16" x14ac:dyDescent="0.35">
      <c r="O95" s="67">
        <f ca="1"/>
        <v>198.41957673940797</v>
      </c>
      <c r="P95" s="67">
        <f ca="1"/>
        <v>197.34134493586353</v>
      </c>
    </row>
    <row r="96" spans="15:16" x14ac:dyDescent="0.35">
      <c r="O96" s="67">
        <f ca="1"/>
        <v>199.54008861568843</v>
      </c>
      <c r="P96" s="67">
        <f ca="1"/>
        <v>198.45257588407634</v>
      </c>
    </row>
    <row r="97" spans="15:16" x14ac:dyDescent="0.35">
      <c r="O97" s="67">
        <f ca="1"/>
        <v>195.15615959570059</v>
      </c>
      <c r="P97" s="67">
        <f ca="1"/>
        <v>193.37011945970352</v>
      </c>
    </row>
    <row r="98" spans="15:16" x14ac:dyDescent="0.35">
      <c r="O98" s="67">
        <f ca="1"/>
        <v>201.05735308123636</v>
      </c>
      <c r="P98" s="67">
        <f ca="1"/>
        <v>200.67174992077318</v>
      </c>
    </row>
    <row r="99" spans="15:16" x14ac:dyDescent="0.35">
      <c r="O99" s="67">
        <f ca="1"/>
        <v>197.95419755513578</v>
      </c>
      <c r="P99" s="67">
        <f ca="1"/>
        <v>196.66452640211162</v>
      </c>
    </row>
    <row r="100" spans="15:16" x14ac:dyDescent="0.35">
      <c r="O100" s="67">
        <f ca="1"/>
        <v>197.06193288632798</v>
      </c>
      <c r="P100" s="67">
        <f ca="1"/>
        <v>196.39945073383788</v>
      </c>
    </row>
    <row r="101" spans="15:16" x14ac:dyDescent="0.35">
      <c r="O101" s="67">
        <f ca="1"/>
        <v>194.37301207613351</v>
      </c>
      <c r="P101" s="67">
        <f ca="1"/>
        <v>194.81234153760767</v>
      </c>
    </row>
    <row r="102" spans="15:16" x14ac:dyDescent="0.35">
      <c r="O102" s="67">
        <f ca="1"/>
        <v>204.28341007051668</v>
      </c>
      <c r="P102" s="67">
        <f ca="1"/>
        <v>203.9947298232504</v>
      </c>
    </row>
    <row r="103" spans="15:16" x14ac:dyDescent="0.35">
      <c r="O103" s="67">
        <f ca="1"/>
        <v>194.27358114413741</v>
      </c>
      <c r="P103" s="67">
        <f ca="1"/>
        <v>194.84367524011301</v>
      </c>
    </row>
    <row r="104" spans="15:16" x14ac:dyDescent="0.35">
      <c r="O104" s="67">
        <f ca="1"/>
        <v>200.43704649497178</v>
      </c>
      <c r="P104" s="67">
        <f ca="1"/>
        <v>198.90422749168846</v>
      </c>
    </row>
    <row r="105" spans="15:16" x14ac:dyDescent="0.35">
      <c r="O105" s="67">
        <f ca="1"/>
        <v>206.6988498046006</v>
      </c>
      <c r="P105" s="67">
        <f ca="1"/>
        <v>206.2112817152406</v>
      </c>
    </row>
    <row r="106" spans="15:16" x14ac:dyDescent="0.35">
      <c r="O106" s="67">
        <f ca="1"/>
        <v>206.20160644005881</v>
      </c>
      <c r="P106" s="67">
        <f ca="1"/>
        <v>205.0025719023624</v>
      </c>
    </row>
    <row r="107" spans="15:16" x14ac:dyDescent="0.35">
      <c r="O107" s="67">
        <f ca="1"/>
        <v>207.98960881640491</v>
      </c>
      <c r="P107" s="67">
        <f ca="1"/>
        <v>209.57749701593477</v>
      </c>
    </row>
    <row r="108" spans="15:16" x14ac:dyDescent="0.35">
      <c r="O108" s="67">
        <f ca="1"/>
        <v>202.95081942370663</v>
      </c>
      <c r="P108" s="67">
        <f ca="1"/>
        <v>202.12272765267068</v>
      </c>
    </row>
    <row r="109" spans="15:16" x14ac:dyDescent="0.35">
      <c r="O109" s="67">
        <f ca="1"/>
        <v>200.03485112303673</v>
      </c>
      <c r="P109" s="67">
        <f ca="1"/>
        <v>199.78018718083314</v>
      </c>
    </row>
    <row r="110" spans="15:16" x14ac:dyDescent="0.35">
      <c r="O110" s="67">
        <f ca="1"/>
        <v>195.48486160174281</v>
      </c>
      <c r="P110" s="67">
        <f ca="1"/>
        <v>194.28941595905459</v>
      </c>
    </row>
    <row r="111" spans="15:16" x14ac:dyDescent="0.35">
      <c r="O111" s="67">
        <f ca="1"/>
        <v>199.83855255651679</v>
      </c>
      <c r="P111" s="67">
        <f ca="1"/>
        <v>200.4470970348786</v>
      </c>
    </row>
    <row r="112" spans="15:16" x14ac:dyDescent="0.35">
      <c r="O112" s="67">
        <f ca="1"/>
        <v>203.58169784984574</v>
      </c>
      <c r="P112" s="67">
        <f ca="1"/>
        <v>203.42987943205196</v>
      </c>
    </row>
    <row r="113" spans="15:16" x14ac:dyDescent="0.35">
      <c r="O113" s="67">
        <f ca="1"/>
        <v>201.83496043030311</v>
      </c>
      <c r="P113" s="67">
        <f ca="1"/>
        <v>205.0258956528499</v>
      </c>
    </row>
    <row r="114" spans="15:16" x14ac:dyDescent="0.35">
      <c r="O114" s="67">
        <f ca="1"/>
        <v>195.68499347528933</v>
      </c>
      <c r="P114" s="67">
        <f ca="1"/>
        <v>195.24966430434426</v>
      </c>
    </row>
    <row r="115" spans="15:16" x14ac:dyDescent="0.35">
      <c r="O115" s="67">
        <f ca="1"/>
        <v>197.32060672429856</v>
      </c>
      <c r="P115" s="67">
        <f ca="1"/>
        <v>195.75446449187245</v>
      </c>
    </row>
    <row r="116" spans="15:16" x14ac:dyDescent="0.35">
      <c r="O116" s="67">
        <f ca="1"/>
        <v>202.2239676340985</v>
      </c>
      <c r="P116" s="67">
        <f ca="1"/>
        <v>202.65836659525021</v>
      </c>
    </row>
    <row r="117" spans="15:16" x14ac:dyDescent="0.35">
      <c r="O117" s="67">
        <f ca="1"/>
        <v>197.30241494317306</v>
      </c>
      <c r="P117" s="67">
        <f ca="1"/>
        <v>196.21577183547561</v>
      </c>
    </row>
    <row r="118" spans="15:16" x14ac:dyDescent="0.35">
      <c r="O118" s="67">
        <f ca="1"/>
        <v>199.97380989775917</v>
      </c>
      <c r="P118" s="67">
        <f ca="1"/>
        <v>199.62428948573714</v>
      </c>
    </row>
    <row r="119" spans="15:16" x14ac:dyDescent="0.35">
      <c r="O119" s="67">
        <f ca="1"/>
        <v>198.03447744689655</v>
      </c>
      <c r="P119" s="67">
        <f ca="1"/>
        <v>199.18447941026815</v>
      </c>
    </row>
    <row r="120" spans="15:16" x14ac:dyDescent="0.35">
      <c r="O120" s="67">
        <f ca="1"/>
        <v>197.70548070805825</v>
      </c>
      <c r="P120" s="67">
        <f ca="1"/>
        <v>197.61709904369422</v>
      </c>
    </row>
    <row r="121" spans="15:16" x14ac:dyDescent="0.35">
      <c r="O121" s="67">
        <f ca="1"/>
        <v>196.00397280276414</v>
      </c>
      <c r="P121" s="67">
        <f ca="1"/>
        <v>197.13947257396231</v>
      </c>
    </row>
    <row r="122" spans="15:16" x14ac:dyDescent="0.35">
      <c r="O122" s="67">
        <f ca="1"/>
        <v>200.15955611818279</v>
      </c>
      <c r="P122" s="67">
        <f ca="1"/>
        <v>200.49691167851566</v>
      </c>
    </row>
    <row r="123" spans="15:16" x14ac:dyDescent="0.35">
      <c r="O123" s="67">
        <f ca="1"/>
        <v>197.66964461259701</v>
      </c>
      <c r="P123" s="67">
        <f ca="1"/>
        <v>198.73684669925947</v>
      </c>
    </row>
    <row r="124" spans="15:16" x14ac:dyDescent="0.35">
      <c r="O124" s="67">
        <f ca="1"/>
        <v>202.70919368124348</v>
      </c>
      <c r="P124" s="67">
        <f ca="1"/>
        <v>203.72847306370571</v>
      </c>
    </row>
    <row r="125" spans="15:16" x14ac:dyDescent="0.35">
      <c r="O125" s="67">
        <f ca="1"/>
        <v>198.14696001241634</v>
      </c>
      <c r="P125" s="67">
        <f ca="1"/>
        <v>198.14172463811155</v>
      </c>
    </row>
    <row r="126" spans="15:16" x14ac:dyDescent="0.35">
      <c r="O126" s="67">
        <f ca="1"/>
        <v>197.23275433796232</v>
      </c>
      <c r="P126" s="67">
        <f ca="1"/>
        <v>197.84782399675066</v>
      </c>
    </row>
    <row r="127" spans="15:16" x14ac:dyDescent="0.35">
      <c r="O127" s="67">
        <f ca="1"/>
        <v>194.19269339724138</v>
      </c>
      <c r="P127" s="67">
        <f ca="1"/>
        <v>194.75721701993157</v>
      </c>
    </row>
    <row r="128" spans="15:16" x14ac:dyDescent="0.35">
      <c r="O128" s="67">
        <f ca="1"/>
        <v>200.04364315878118</v>
      </c>
      <c r="P128" s="67">
        <f ca="1"/>
        <v>200.13553587408836</v>
      </c>
    </row>
    <row r="129" spans="15:16" x14ac:dyDescent="0.35">
      <c r="O129" s="67">
        <f ca="1"/>
        <v>201.77013221491779</v>
      </c>
      <c r="P129" s="67">
        <f ca="1"/>
        <v>200.2615357708554</v>
      </c>
    </row>
    <row r="130" spans="15:16" x14ac:dyDescent="0.35">
      <c r="O130" s="67">
        <f ca="1"/>
        <v>198.94361205514119</v>
      </c>
      <c r="P130" s="67">
        <f ca="1"/>
        <v>198.61871897753483</v>
      </c>
    </row>
    <row r="131" spans="15:16" x14ac:dyDescent="0.35">
      <c r="O131" s="67">
        <f ca="1"/>
        <v>196.32404035388655</v>
      </c>
      <c r="P131" s="67">
        <f ca="1"/>
        <v>196.81556881921304</v>
      </c>
    </row>
    <row r="132" spans="15:16" x14ac:dyDescent="0.35">
      <c r="O132" s="67">
        <f ca="1"/>
        <v>199.61300173894946</v>
      </c>
      <c r="P132" s="67">
        <f ca="1"/>
        <v>197.84814467601956</v>
      </c>
    </row>
    <row r="133" spans="15:16" x14ac:dyDescent="0.35">
      <c r="O133" s="67">
        <f ca="1"/>
        <v>201.13550004748404</v>
      </c>
      <c r="P133" s="67">
        <f ca="1"/>
        <v>201.11577742909211</v>
      </c>
    </row>
    <row r="134" spans="15:16" x14ac:dyDescent="0.35">
      <c r="O134" s="67">
        <f ca="1"/>
        <v>197.2524245186427</v>
      </c>
      <c r="P134" s="67">
        <f ca="1"/>
        <v>197.72325572399322</v>
      </c>
    </row>
    <row r="135" spans="15:16" x14ac:dyDescent="0.35">
      <c r="O135" s="67">
        <f ca="1"/>
        <v>203.27694389109877</v>
      </c>
      <c r="P135" s="67">
        <f ca="1"/>
        <v>203.37728616934336</v>
      </c>
    </row>
    <row r="136" spans="15:16" x14ac:dyDescent="0.35">
      <c r="O136" s="67">
        <f ca="1"/>
        <v>194.49048571481734</v>
      </c>
      <c r="P136" s="67">
        <f ca="1"/>
        <v>193.13249063042261</v>
      </c>
    </row>
    <row r="137" spans="15:16" x14ac:dyDescent="0.35">
      <c r="O137" s="67">
        <f ca="1"/>
        <v>200.43909964423494</v>
      </c>
      <c r="P137" s="67">
        <f ca="1"/>
        <v>198.29833250777384</v>
      </c>
    </row>
    <row r="138" spans="15:16" x14ac:dyDescent="0.35">
      <c r="O138" s="67">
        <f ca="1"/>
        <v>200.41399105796822</v>
      </c>
      <c r="P138" s="67">
        <f ca="1"/>
        <v>200.62502083743533</v>
      </c>
    </row>
    <row r="139" spans="15:16" x14ac:dyDescent="0.35">
      <c r="O139" s="67">
        <f ca="1"/>
        <v>196.65938199609297</v>
      </c>
      <c r="P139" s="67">
        <f ca="1"/>
        <v>196.79276422962997</v>
      </c>
    </row>
    <row r="140" spans="15:16" x14ac:dyDescent="0.35">
      <c r="O140" s="67">
        <f ca="1"/>
        <v>198.81662055481974</v>
      </c>
      <c r="P140" s="67">
        <f ca="1"/>
        <v>199.78612700513764</v>
      </c>
    </row>
    <row r="141" spans="15:16" x14ac:dyDescent="0.35">
      <c r="O141" s="67">
        <f ca="1"/>
        <v>194.02185027813235</v>
      </c>
      <c r="P141" s="67">
        <f ca="1"/>
        <v>196.62037084331467</v>
      </c>
    </row>
    <row r="142" spans="15:16" x14ac:dyDescent="0.35">
      <c r="O142" s="67">
        <f ca="1"/>
        <v>205.65867697606885</v>
      </c>
      <c r="P142" s="67">
        <f ca="1"/>
        <v>204.52370336965282</v>
      </c>
    </row>
    <row r="143" spans="15:16" x14ac:dyDescent="0.35">
      <c r="O143" s="67">
        <f ca="1"/>
        <v>201.58389468477588</v>
      </c>
      <c r="P143" s="67">
        <f ca="1"/>
        <v>201.4871485192738</v>
      </c>
    </row>
    <row r="144" spans="15:16" x14ac:dyDescent="0.35">
      <c r="O144" s="67">
        <f ca="1"/>
        <v>195.24268541581895</v>
      </c>
      <c r="P144" s="67">
        <f ca="1"/>
        <v>194.35923172186912</v>
      </c>
    </row>
    <row r="145" spans="15:16" x14ac:dyDescent="0.35">
      <c r="O145" s="67">
        <f ca="1"/>
        <v>198.01326396141161</v>
      </c>
      <c r="P145" s="67">
        <f ca="1"/>
        <v>199.11486536961175</v>
      </c>
    </row>
    <row r="146" spans="15:16" x14ac:dyDescent="0.35">
      <c r="O146" s="67">
        <f ca="1"/>
        <v>199.16523727822923</v>
      </c>
      <c r="P146" s="67">
        <f ca="1"/>
        <v>200.92624138790171</v>
      </c>
    </row>
    <row r="147" spans="15:16" x14ac:dyDescent="0.35">
      <c r="O147" s="67">
        <f ca="1"/>
        <v>196.90428670560229</v>
      </c>
      <c r="P147" s="67">
        <f ca="1"/>
        <v>195.98063473744006</v>
      </c>
    </row>
    <row r="148" spans="15:16" x14ac:dyDescent="0.35">
      <c r="O148" s="67">
        <f ca="1"/>
        <v>198.84853897893433</v>
      </c>
      <c r="P148" s="67">
        <f ca="1"/>
        <v>198.31434962189255</v>
      </c>
    </row>
    <row r="149" spans="15:16" x14ac:dyDescent="0.35">
      <c r="O149" s="67">
        <f ca="1"/>
        <v>205.17358793526839</v>
      </c>
      <c r="P149" s="67">
        <f ca="1"/>
        <v>205.9963815376434</v>
      </c>
    </row>
    <row r="150" spans="15:16" x14ac:dyDescent="0.35">
      <c r="O150" s="67">
        <f ca="1"/>
        <v>199.80436393042794</v>
      </c>
      <c r="P150" s="67">
        <f ca="1"/>
        <v>198.67577601319402</v>
      </c>
    </row>
    <row r="151" spans="15:16" x14ac:dyDescent="0.35">
      <c r="O151" s="67">
        <f ca="1"/>
        <v>204.6525645606238</v>
      </c>
      <c r="P151" s="67">
        <f ca="1"/>
        <v>203.83132299540463</v>
      </c>
    </row>
    <row r="152" spans="15:16" x14ac:dyDescent="0.35">
      <c r="O152" s="67">
        <f ca="1"/>
        <v>204.26920418091197</v>
      </c>
      <c r="P152" s="67">
        <f ca="1"/>
        <v>204.02389811977105</v>
      </c>
    </row>
    <row r="153" spans="15:16" x14ac:dyDescent="0.35">
      <c r="O153" s="67">
        <f ca="1"/>
        <v>202.7372879487607</v>
      </c>
      <c r="P153" s="67">
        <f ca="1"/>
        <v>201.81114247661989</v>
      </c>
    </row>
    <row r="154" spans="15:16" x14ac:dyDescent="0.35">
      <c r="O154" s="67">
        <f ca="1"/>
        <v>202.62725049813687</v>
      </c>
      <c r="P154" s="67">
        <f ca="1"/>
        <v>201.17742981165247</v>
      </c>
    </row>
    <row r="155" spans="15:16" x14ac:dyDescent="0.35">
      <c r="O155" s="67">
        <f ca="1"/>
        <v>198.08457175811114</v>
      </c>
      <c r="P155" s="67">
        <f ca="1"/>
        <v>197.91678458077809</v>
      </c>
    </row>
    <row r="156" spans="15:16" x14ac:dyDescent="0.35">
      <c r="O156" s="67">
        <f ca="1"/>
        <v>196.62942420930636</v>
      </c>
      <c r="P156" s="67">
        <f ca="1"/>
        <v>198.53845006363454</v>
      </c>
    </row>
    <row r="157" spans="15:16" x14ac:dyDescent="0.35">
      <c r="O157" s="67">
        <f ca="1"/>
        <v>199.24529562103911</v>
      </c>
      <c r="P157" s="67">
        <f ca="1"/>
        <v>199.76305989604319</v>
      </c>
    </row>
    <row r="158" spans="15:16" x14ac:dyDescent="0.35">
      <c r="O158" s="67">
        <f ca="1"/>
        <v>210.55080081229175</v>
      </c>
      <c r="P158" s="67">
        <f ca="1"/>
        <v>209.9052691781454</v>
      </c>
    </row>
    <row r="159" spans="15:16" x14ac:dyDescent="0.35">
      <c r="O159" s="67">
        <f ca="1"/>
        <v>195.34877864891018</v>
      </c>
      <c r="P159" s="67">
        <f ca="1"/>
        <v>196.86076262926306</v>
      </c>
    </row>
    <row r="160" spans="15:16" x14ac:dyDescent="0.35">
      <c r="O160" s="67">
        <f ca="1"/>
        <v>202.23027538522231</v>
      </c>
      <c r="P160" s="67">
        <f ca="1"/>
        <v>201.05438806768791</v>
      </c>
    </row>
    <row r="161" spans="15:16" x14ac:dyDescent="0.35">
      <c r="O161" s="67">
        <f ca="1"/>
        <v>194.24416191925016</v>
      </c>
      <c r="P161" s="67">
        <f ca="1"/>
        <v>194.06961607266845</v>
      </c>
    </row>
    <row r="162" spans="15:16" x14ac:dyDescent="0.35">
      <c r="O162" s="67">
        <f ca="1"/>
        <v>202.54129010991559</v>
      </c>
      <c r="P162" s="67">
        <f ca="1"/>
        <v>201.25237469983855</v>
      </c>
    </row>
    <row r="163" spans="15:16" x14ac:dyDescent="0.35">
      <c r="O163" s="67">
        <f ca="1"/>
        <v>208.50904781800298</v>
      </c>
      <c r="P163" s="67">
        <f ca="1"/>
        <v>208.97857614038094</v>
      </c>
    </row>
    <row r="164" spans="15:16" x14ac:dyDescent="0.35">
      <c r="O164" s="67">
        <f ca="1"/>
        <v>195.40951444849298</v>
      </c>
      <c r="P164" s="67">
        <f ca="1"/>
        <v>194.42783474199663</v>
      </c>
    </row>
    <row r="165" spans="15:16" x14ac:dyDescent="0.35">
      <c r="O165" s="67">
        <f ca="1"/>
        <v>192.30341650799383</v>
      </c>
      <c r="P165" s="67">
        <f ca="1"/>
        <v>192.54745384746377</v>
      </c>
    </row>
    <row r="166" spans="15:16" x14ac:dyDescent="0.35">
      <c r="O166" s="67">
        <f ca="1"/>
        <v>203.02046335958028</v>
      </c>
      <c r="P166" s="67">
        <f ca="1"/>
        <v>203.26534120195072</v>
      </c>
    </row>
    <row r="167" spans="15:16" x14ac:dyDescent="0.35">
      <c r="O167" s="67">
        <f ca="1"/>
        <v>196.37799655159634</v>
      </c>
      <c r="P167" s="67">
        <f ca="1"/>
        <v>198.05317238064154</v>
      </c>
    </row>
    <row r="168" spans="15:16" x14ac:dyDescent="0.35">
      <c r="O168" s="67">
        <f ca="1"/>
        <v>198.89031030871976</v>
      </c>
      <c r="P168" s="67">
        <f ca="1"/>
        <v>200.24196128747846</v>
      </c>
    </row>
    <row r="169" spans="15:16" x14ac:dyDescent="0.35">
      <c r="O169" s="67">
        <f ca="1"/>
        <v>200.7731325321098</v>
      </c>
      <c r="P169" s="67">
        <f ca="1"/>
        <v>200.8329595987876</v>
      </c>
    </row>
    <row r="170" spans="15:16" x14ac:dyDescent="0.35">
      <c r="O170" s="67">
        <f ca="1"/>
        <v>201.4657000857041</v>
      </c>
      <c r="P170" s="67">
        <f ca="1"/>
        <v>202.33797817386599</v>
      </c>
    </row>
    <row r="171" spans="15:16" x14ac:dyDescent="0.35">
      <c r="O171" s="67">
        <f ca="1"/>
        <v>207.24016449289323</v>
      </c>
      <c r="P171" s="67">
        <f ca="1"/>
        <v>207.9937914991894</v>
      </c>
    </row>
    <row r="172" spans="15:16" x14ac:dyDescent="0.35">
      <c r="O172" s="67">
        <f ca="1"/>
        <v>204.89426545961646</v>
      </c>
      <c r="P172" s="67">
        <f ca="1"/>
        <v>206.27387229129624</v>
      </c>
    </row>
    <row r="173" spans="15:16" x14ac:dyDescent="0.35">
      <c r="O173" s="67">
        <f ca="1"/>
        <v>200.60798117717226</v>
      </c>
      <c r="P173" s="67">
        <f ca="1"/>
        <v>199.28157628533941</v>
      </c>
    </row>
    <row r="174" spans="15:16" x14ac:dyDescent="0.35">
      <c r="O174" s="67">
        <f ca="1"/>
        <v>194.84295465439746</v>
      </c>
      <c r="P174" s="67">
        <f ca="1"/>
        <v>194.0882020523691</v>
      </c>
    </row>
    <row r="175" spans="15:16" x14ac:dyDescent="0.35">
      <c r="O175" s="67">
        <f ca="1"/>
        <v>201.61731432951737</v>
      </c>
      <c r="P175" s="67">
        <f ca="1"/>
        <v>201.63386196940601</v>
      </c>
    </row>
    <row r="176" spans="15:16" x14ac:dyDescent="0.35">
      <c r="O176" s="67">
        <f ca="1"/>
        <v>207.76393070674902</v>
      </c>
      <c r="P176" s="67">
        <f ca="1"/>
        <v>208.78917992148544</v>
      </c>
    </row>
    <row r="177" spans="15:16" x14ac:dyDescent="0.35">
      <c r="O177" s="67">
        <f ca="1"/>
        <v>198.02751961738116</v>
      </c>
      <c r="P177" s="67">
        <f ca="1"/>
        <v>197.21273837028022</v>
      </c>
    </row>
    <row r="178" spans="15:16" x14ac:dyDescent="0.35">
      <c r="O178" s="67">
        <f ca="1"/>
        <v>203.41460258160325</v>
      </c>
      <c r="P178" s="67">
        <f ca="1"/>
        <v>204.0388508327909</v>
      </c>
    </row>
    <row r="179" spans="15:16" x14ac:dyDescent="0.35">
      <c r="O179" s="67">
        <f ca="1"/>
        <v>198.87320151639406</v>
      </c>
      <c r="P179" s="67">
        <f ca="1"/>
        <v>196.80437947462573</v>
      </c>
    </row>
    <row r="180" spans="15:16" x14ac:dyDescent="0.35">
      <c r="O180" s="67">
        <f ca="1"/>
        <v>190.64905996793198</v>
      </c>
      <c r="P180" s="67">
        <f ca="1"/>
        <v>189.58773310711405</v>
      </c>
    </row>
    <row r="181" spans="15:16" x14ac:dyDescent="0.35">
      <c r="O181" s="67">
        <f ca="1"/>
        <v>200.87545493779751</v>
      </c>
      <c r="P181" s="67">
        <f ca="1"/>
        <v>199.74100705260847</v>
      </c>
    </row>
    <row r="182" spans="15:16" x14ac:dyDescent="0.35">
      <c r="O182" s="67">
        <f ca="1"/>
        <v>202.62893291907162</v>
      </c>
      <c r="P182" s="67">
        <f ca="1"/>
        <v>202.41225844338388</v>
      </c>
    </row>
    <row r="183" spans="15:16" x14ac:dyDescent="0.35">
      <c r="O183" s="67">
        <f ca="1"/>
        <v>209.99501240997594</v>
      </c>
      <c r="P183" s="67">
        <f ca="1"/>
        <v>210.24722956905049</v>
      </c>
    </row>
    <row r="184" spans="15:16" x14ac:dyDescent="0.35">
      <c r="O184" s="67">
        <f ca="1"/>
        <v>201.09065111648303</v>
      </c>
      <c r="P184" s="67">
        <f ca="1"/>
        <v>200.10546548413762</v>
      </c>
    </row>
    <row r="185" spans="15:16" x14ac:dyDescent="0.35">
      <c r="O185" s="67">
        <f ca="1"/>
        <v>197.04448119607454</v>
      </c>
      <c r="P185" s="67">
        <f ca="1"/>
        <v>197.22551258651578</v>
      </c>
    </row>
    <row r="186" spans="15:16" x14ac:dyDescent="0.35">
      <c r="O186" s="67">
        <f ca="1"/>
        <v>198.43317850189243</v>
      </c>
      <c r="P186" s="67">
        <f ca="1"/>
        <v>199.64991696935613</v>
      </c>
    </row>
    <row r="187" spans="15:16" x14ac:dyDescent="0.35">
      <c r="O187" s="67">
        <f ca="1"/>
        <v>195.19676183036097</v>
      </c>
      <c r="P187" s="67">
        <f ca="1"/>
        <v>196.40017516289535</v>
      </c>
    </row>
    <row r="188" spans="15:16" x14ac:dyDescent="0.35">
      <c r="O188" s="67">
        <f ca="1"/>
        <v>200.57818479710286</v>
      </c>
      <c r="P188" s="67">
        <f ca="1"/>
        <v>199.56439708571239</v>
      </c>
    </row>
    <row r="189" spans="15:16" x14ac:dyDescent="0.35">
      <c r="O189" s="67">
        <f ca="1"/>
        <v>198.63828583484607</v>
      </c>
      <c r="P189" s="67">
        <f ca="1"/>
        <v>199.75010817485904</v>
      </c>
    </row>
    <row r="190" spans="15:16" x14ac:dyDescent="0.35">
      <c r="O190" s="67">
        <f ca="1"/>
        <v>201.67052202982339</v>
      </c>
      <c r="P190" s="67">
        <f ca="1"/>
        <v>201.86612803100189</v>
      </c>
    </row>
    <row r="191" spans="15:16" x14ac:dyDescent="0.35">
      <c r="O191" s="67">
        <f ca="1"/>
        <v>199.94903760694601</v>
      </c>
      <c r="P191" s="67">
        <f ca="1"/>
        <v>200.75066597538111</v>
      </c>
    </row>
    <row r="192" spans="15:16" x14ac:dyDescent="0.35">
      <c r="O192" s="67">
        <f ca="1"/>
        <v>200.80126477331049</v>
      </c>
      <c r="P192" s="67">
        <f ca="1"/>
        <v>199.23602919833166</v>
      </c>
    </row>
    <row r="193" spans="15:16" x14ac:dyDescent="0.35">
      <c r="O193" s="67">
        <f ca="1"/>
        <v>194.18446708236397</v>
      </c>
      <c r="P193" s="67">
        <f ca="1"/>
        <v>194.29450551257457</v>
      </c>
    </row>
    <row r="194" spans="15:16" x14ac:dyDescent="0.35">
      <c r="O194" s="67">
        <f ca="1"/>
        <v>200.35607278937601</v>
      </c>
      <c r="P194" s="67">
        <f ca="1"/>
        <v>199.58217653152667</v>
      </c>
    </row>
    <row r="195" spans="15:16" x14ac:dyDescent="0.35">
      <c r="O195" s="67">
        <f ca="1"/>
        <v>202.21907989987227</v>
      </c>
      <c r="P195" s="67">
        <f ca="1"/>
        <v>200.56832514083146</v>
      </c>
    </row>
    <row r="196" spans="15:16" x14ac:dyDescent="0.35">
      <c r="O196" s="67">
        <f ca="1"/>
        <v>199.69232641590179</v>
      </c>
      <c r="P196" s="67">
        <f ca="1"/>
        <v>201.12992040034186</v>
      </c>
    </row>
    <row r="197" spans="15:16" x14ac:dyDescent="0.35">
      <c r="O197" s="67">
        <f ca="1"/>
        <v>203.86165787887242</v>
      </c>
      <c r="P197" s="67">
        <f ca="1"/>
        <v>203.64401140378979</v>
      </c>
    </row>
    <row r="198" spans="15:16" x14ac:dyDescent="0.35">
      <c r="O198" s="67">
        <f ca="1"/>
        <v>198.99767175606294</v>
      </c>
      <c r="P198" s="67">
        <f ca="1"/>
        <v>197.89395407586406</v>
      </c>
    </row>
    <row r="199" spans="15:16" x14ac:dyDescent="0.35">
      <c r="O199" s="67">
        <f ca="1"/>
        <v>203.56938005899673</v>
      </c>
      <c r="P199" s="67">
        <f ca="1"/>
        <v>201.07470689004379</v>
      </c>
    </row>
    <row r="200" spans="15:16" x14ac:dyDescent="0.35">
      <c r="O200" s="67">
        <f ca="1"/>
        <v>207.96363158316387</v>
      </c>
      <c r="P200" s="67">
        <f ca="1"/>
        <v>206.57318847742232</v>
      </c>
    </row>
    <row r="201" spans="15:16" x14ac:dyDescent="0.35">
      <c r="O201" s="67">
        <f ca="1"/>
        <v>201.28252012067753</v>
      </c>
      <c r="P201" s="67">
        <f ca="1"/>
        <v>200.73349100032726</v>
      </c>
    </row>
    <row r="202" spans="15:16" x14ac:dyDescent="0.35">
      <c r="O202" s="67">
        <f ca="1"/>
        <v>204.1670657365984</v>
      </c>
      <c r="P202" s="67">
        <f ca="1"/>
        <v>203.92586569744594</v>
      </c>
    </row>
    <row r="203" spans="15:16" x14ac:dyDescent="0.35">
      <c r="O203" s="67">
        <f ca="1"/>
        <v>202.32329813021667</v>
      </c>
      <c r="P203" s="67">
        <f ca="1"/>
        <v>200.88456073417342</v>
      </c>
    </row>
    <row r="204" spans="15:16" x14ac:dyDescent="0.35">
      <c r="O204" s="67">
        <f ca="1"/>
        <v>197.86429025008172</v>
      </c>
      <c r="P204" s="67">
        <f ca="1"/>
        <v>197.84943040849922</v>
      </c>
    </row>
    <row r="205" spans="15:16" x14ac:dyDescent="0.35">
      <c r="O205" s="67">
        <f ca="1"/>
        <v>201.94522068544549</v>
      </c>
      <c r="P205" s="67">
        <f ca="1"/>
        <v>200.98825055049892</v>
      </c>
    </row>
    <row r="206" spans="15:16" x14ac:dyDescent="0.35">
      <c r="O206" s="67">
        <f ca="1"/>
        <v>193.71312384159251</v>
      </c>
      <c r="P206" s="67">
        <f ca="1"/>
        <v>196.02367153610678</v>
      </c>
    </row>
    <row r="207" spans="15:16" x14ac:dyDescent="0.35">
      <c r="O207" s="67">
        <f ca="1"/>
        <v>200.68719046846365</v>
      </c>
      <c r="P207" s="67">
        <f ca="1"/>
        <v>200.51642116589636</v>
      </c>
    </row>
    <row r="208" spans="15:16" x14ac:dyDescent="0.35">
      <c r="O208" s="67">
        <f ca="1"/>
        <v>204.05174131292085</v>
      </c>
      <c r="P208" s="67">
        <f ca="1"/>
        <v>204.16362698959918</v>
      </c>
    </row>
    <row r="209" spans="15:16" x14ac:dyDescent="0.35">
      <c r="O209" s="67">
        <f ca="1"/>
        <v>197.85132775090028</v>
      </c>
      <c r="P209" s="67">
        <f ca="1"/>
        <v>198.27452520095662</v>
      </c>
    </row>
    <row r="210" spans="15:16" x14ac:dyDescent="0.35">
      <c r="O210" s="67">
        <f ca="1"/>
        <v>200.58246890289939</v>
      </c>
      <c r="P210" s="67">
        <f ca="1"/>
        <v>200.11773682083694</v>
      </c>
    </row>
    <row r="211" spans="15:16" x14ac:dyDescent="0.35">
      <c r="O211" s="67">
        <f ca="1"/>
        <v>196.20037519571142</v>
      </c>
      <c r="P211" s="67">
        <f ca="1"/>
        <v>196.36263138090351</v>
      </c>
    </row>
    <row r="212" spans="15:16" x14ac:dyDescent="0.35">
      <c r="O212" s="67">
        <f ca="1"/>
        <v>197.483944371479</v>
      </c>
      <c r="P212" s="67">
        <f ca="1"/>
        <v>197.21533312071546</v>
      </c>
    </row>
    <row r="213" spans="15:16" x14ac:dyDescent="0.35">
      <c r="O213" s="67">
        <f ca="1"/>
        <v>200.51264056277975</v>
      </c>
      <c r="P213" s="67">
        <f ca="1"/>
        <v>201.23117270545228</v>
      </c>
    </row>
    <row r="214" spans="15:16" x14ac:dyDescent="0.35">
      <c r="O214" s="67">
        <f ca="1"/>
        <v>196.43202057445251</v>
      </c>
      <c r="P214" s="67">
        <f ca="1"/>
        <v>197.86686905448059</v>
      </c>
    </row>
    <row r="215" spans="15:16" x14ac:dyDescent="0.35">
      <c r="O215" s="67">
        <f ca="1"/>
        <v>202.00623002458684</v>
      </c>
      <c r="P215" s="67">
        <f ca="1"/>
        <v>201.48075600039269</v>
      </c>
    </row>
    <row r="216" spans="15:16" x14ac:dyDescent="0.35">
      <c r="O216" s="67">
        <f ca="1"/>
        <v>205.54490039368449</v>
      </c>
      <c r="P216" s="67">
        <f ca="1"/>
        <v>203.84182435097475</v>
      </c>
    </row>
    <row r="217" spans="15:16" x14ac:dyDescent="0.35">
      <c r="O217" s="67">
        <f ca="1"/>
        <v>198.7132441179499</v>
      </c>
      <c r="P217" s="67">
        <f ca="1"/>
        <v>198.65866999045585</v>
      </c>
    </row>
    <row r="218" spans="15:16" x14ac:dyDescent="0.35">
      <c r="O218" s="67">
        <f ca="1"/>
        <v>198.65014448540282</v>
      </c>
      <c r="P218" s="67">
        <f ca="1"/>
        <v>198.26168384719071</v>
      </c>
    </row>
    <row r="219" spans="15:16" x14ac:dyDescent="0.35">
      <c r="O219" s="67">
        <f ca="1"/>
        <v>199.03490278263479</v>
      </c>
      <c r="P219" s="67">
        <f ca="1"/>
        <v>198.34372364707815</v>
      </c>
    </row>
    <row r="220" spans="15:16" x14ac:dyDescent="0.35">
      <c r="O220" s="67">
        <f ca="1"/>
        <v>203.41682470327521</v>
      </c>
      <c r="P220" s="67">
        <f ca="1"/>
        <v>202.80019234012673</v>
      </c>
    </row>
    <row r="221" spans="15:16" x14ac:dyDescent="0.35">
      <c r="O221" s="67">
        <f ca="1"/>
        <v>200.0399771987241</v>
      </c>
      <c r="P221" s="67">
        <f ca="1"/>
        <v>199.25889379137271</v>
      </c>
    </row>
    <row r="222" spans="15:16" x14ac:dyDescent="0.35">
      <c r="O222" s="67">
        <f ca="1"/>
        <v>195.7845735410595</v>
      </c>
      <c r="P222" s="67">
        <f ca="1"/>
        <v>196.18179999002197</v>
      </c>
    </row>
    <row r="223" spans="15:16" x14ac:dyDescent="0.35">
      <c r="O223" s="67">
        <f ca="1"/>
        <v>202.83686103293405</v>
      </c>
      <c r="P223" s="67">
        <f ca="1"/>
        <v>200.76757907459628</v>
      </c>
    </row>
    <row r="224" spans="15:16" x14ac:dyDescent="0.35">
      <c r="O224" s="67">
        <f ca="1"/>
        <v>198.00013470551002</v>
      </c>
      <c r="P224" s="67">
        <f ca="1"/>
        <v>199.19530358145352</v>
      </c>
    </row>
    <row r="225" spans="15:16" x14ac:dyDescent="0.35">
      <c r="O225" s="67">
        <f ca="1"/>
        <v>199.21506110279913</v>
      </c>
      <c r="P225" s="67">
        <f ca="1"/>
        <v>200.6709302800202</v>
      </c>
    </row>
    <row r="226" spans="15:16" x14ac:dyDescent="0.35">
      <c r="O226" s="67">
        <f ca="1"/>
        <v>199.96758404065719</v>
      </c>
      <c r="P226" s="67">
        <f ca="1"/>
        <v>200.66243168908997</v>
      </c>
    </row>
    <row r="227" spans="15:16" x14ac:dyDescent="0.35">
      <c r="O227" s="67">
        <f ca="1"/>
        <v>200.60545551651825</v>
      </c>
      <c r="P227" s="67">
        <f ca="1"/>
        <v>200.43780900484734</v>
      </c>
    </row>
    <row r="228" spans="15:16" x14ac:dyDescent="0.35">
      <c r="O228" s="67">
        <f ca="1"/>
        <v>203.44226421592796</v>
      </c>
      <c r="P228" s="67">
        <f ca="1"/>
        <v>204.02854515198118</v>
      </c>
    </row>
    <row r="229" spans="15:16" x14ac:dyDescent="0.35">
      <c r="O229" s="67">
        <f ca="1"/>
        <v>199.05241262837413</v>
      </c>
      <c r="P229" s="67">
        <f ca="1"/>
        <v>200.00492048107887</v>
      </c>
    </row>
    <row r="230" spans="15:16" x14ac:dyDescent="0.35">
      <c r="O230" s="67">
        <f ca="1"/>
        <v>193.03392450611662</v>
      </c>
      <c r="P230" s="67">
        <f ca="1"/>
        <v>192.76320984649217</v>
      </c>
    </row>
    <row r="231" spans="15:16" x14ac:dyDescent="0.35">
      <c r="O231" s="67">
        <f ca="1"/>
        <v>201.15064398928658</v>
      </c>
      <c r="P231" s="67">
        <f ca="1"/>
        <v>202.01245767681368</v>
      </c>
    </row>
    <row r="232" spans="15:16" x14ac:dyDescent="0.35">
      <c r="O232" s="67">
        <f ca="1"/>
        <v>198.57167769527913</v>
      </c>
      <c r="P232" s="67">
        <f ca="1"/>
        <v>200.73769614053407</v>
      </c>
    </row>
    <row r="233" spans="15:16" x14ac:dyDescent="0.35">
      <c r="O233" s="67">
        <f ca="1"/>
        <v>205.04279667127796</v>
      </c>
      <c r="P233" s="67">
        <f ca="1"/>
        <v>203.2811191926574</v>
      </c>
    </row>
    <row r="234" spans="15:16" x14ac:dyDescent="0.35">
      <c r="O234" s="67">
        <f ca="1"/>
        <v>199.38648140639745</v>
      </c>
      <c r="P234" s="67">
        <f ca="1"/>
        <v>199.648943603775</v>
      </c>
    </row>
    <row r="235" spans="15:16" x14ac:dyDescent="0.35">
      <c r="O235" s="67">
        <f ca="1"/>
        <v>201.89296587729484</v>
      </c>
      <c r="P235" s="67">
        <f ca="1"/>
        <v>202.26370258959315</v>
      </c>
    </row>
    <row r="236" spans="15:16" x14ac:dyDescent="0.35">
      <c r="O236" s="67">
        <f ca="1"/>
        <v>204.6763435695062</v>
      </c>
      <c r="P236" s="67">
        <f ca="1"/>
        <v>205.57281719072282</v>
      </c>
    </row>
    <row r="237" spans="15:16" x14ac:dyDescent="0.35">
      <c r="O237" s="67">
        <f ca="1"/>
        <v>201.81603208681278</v>
      </c>
      <c r="P237" s="67">
        <f ca="1"/>
        <v>202.63424308319674</v>
      </c>
    </row>
    <row r="238" spans="15:16" x14ac:dyDescent="0.35">
      <c r="O238" s="67">
        <f ca="1"/>
        <v>195.01647768007376</v>
      </c>
      <c r="P238" s="67">
        <f ca="1"/>
        <v>195.7461621875033</v>
      </c>
    </row>
    <row r="239" spans="15:16" x14ac:dyDescent="0.35">
      <c r="O239" s="67">
        <f ca="1"/>
        <v>198.00325093119656</v>
      </c>
      <c r="P239" s="67">
        <f ca="1"/>
        <v>197.0853216102841</v>
      </c>
    </row>
    <row r="240" spans="15:16" x14ac:dyDescent="0.35">
      <c r="O240" s="67">
        <f ca="1"/>
        <v>202.25315373523404</v>
      </c>
      <c r="P240" s="67">
        <f ca="1"/>
        <v>203.25796927107342</v>
      </c>
    </row>
    <row r="241" spans="15:16" x14ac:dyDescent="0.35">
      <c r="O241" s="67">
        <f ca="1"/>
        <v>196.09994470151005</v>
      </c>
      <c r="P241" s="67">
        <f ca="1"/>
        <v>197.67686061387889</v>
      </c>
    </row>
    <row r="242" spans="15:16" x14ac:dyDescent="0.35">
      <c r="O242" s="67">
        <f ca="1"/>
        <v>199.34874339650523</v>
      </c>
      <c r="P242" s="67">
        <f ca="1"/>
        <v>198.91722707068715</v>
      </c>
    </row>
    <row r="243" spans="15:16" x14ac:dyDescent="0.35">
      <c r="O243" s="67">
        <f ca="1"/>
        <v>198.42332335584288</v>
      </c>
      <c r="P243" s="67">
        <f ca="1"/>
        <v>198.78492911176986</v>
      </c>
    </row>
    <row r="244" spans="15:16" x14ac:dyDescent="0.35">
      <c r="O244" s="67">
        <f ca="1"/>
        <v>199.78766290453947</v>
      </c>
      <c r="P244" s="67">
        <f ca="1"/>
        <v>200.36253238892493</v>
      </c>
    </row>
    <row r="245" spans="15:16" x14ac:dyDescent="0.35">
      <c r="O245" s="67">
        <f ca="1"/>
        <v>203.80672979993477</v>
      </c>
      <c r="P245" s="67">
        <f ca="1"/>
        <v>204.80433588788469</v>
      </c>
    </row>
    <row r="246" spans="15:16" x14ac:dyDescent="0.35">
      <c r="O246" s="67">
        <f ca="1"/>
        <v>195.39299734906675</v>
      </c>
      <c r="P246" s="67">
        <f ca="1"/>
        <v>193.51367870318882</v>
      </c>
    </row>
    <row r="247" spans="15:16" x14ac:dyDescent="0.35">
      <c r="O247" s="67">
        <f ca="1"/>
        <v>198.28813472320596</v>
      </c>
      <c r="P247" s="67">
        <f ca="1"/>
        <v>198.59430922390953</v>
      </c>
    </row>
    <row r="248" spans="15:16" x14ac:dyDescent="0.35">
      <c r="O248" s="67">
        <f ca="1"/>
        <v>202.59477437060406</v>
      </c>
      <c r="P248" s="67">
        <f ca="1"/>
        <v>203.32286669113824</v>
      </c>
    </row>
    <row r="249" spans="15:16" x14ac:dyDescent="0.35">
      <c r="O249" s="67">
        <f ca="1"/>
        <v>198.29718996336189</v>
      </c>
      <c r="P249" s="67">
        <f ca="1"/>
        <v>197.75392697414097</v>
      </c>
    </row>
    <row r="250" spans="15:16" x14ac:dyDescent="0.35">
      <c r="O250" s="67">
        <f ca="1"/>
        <v>207.66003880107655</v>
      </c>
      <c r="P250" s="67">
        <f ca="1"/>
        <v>207.38760285666513</v>
      </c>
    </row>
    <row r="251" spans="15:16" x14ac:dyDescent="0.35">
      <c r="O251" s="67">
        <f ca="1"/>
        <v>199.42608162681952</v>
      </c>
      <c r="P251" s="67">
        <f ca="1"/>
        <v>198.26961801847614</v>
      </c>
    </row>
    <row r="252" spans="15:16" x14ac:dyDescent="0.35">
      <c r="O252" s="67">
        <f ca="1"/>
        <v>199.38905466648745</v>
      </c>
      <c r="P252" s="67">
        <f ca="1"/>
        <v>199.04463136300436</v>
      </c>
    </row>
    <row r="253" spans="15:16" x14ac:dyDescent="0.35">
      <c r="O253" s="67">
        <f ca="1"/>
        <v>203.39692850064054</v>
      </c>
      <c r="P253" s="67">
        <f ca="1"/>
        <v>201.25119223355017</v>
      </c>
    </row>
    <row r="254" spans="15:16" x14ac:dyDescent="0.35">
      <c r="O254" s="67">
        <f ca="1"/>
        <v>199.50872454684793</v>
      </c>
      <c r="P254" s="67">
        <f ca="1"/>
        <v>199.04502531051386</v>
      </c>
    </row>
    <row r="255" spans="15:16" x14ac:dyDescent="0.35">
      <c r="O255" s="67">
        <f ca="1"/>
        <v>199.76622233055986</v>
      </c>
      <c r="P255" s="67">
        <f ca="1"/>
        <v>200.51105618440928</v>
      </c>
    </row>
    <row r="256" spans="15:16" x14ac:dyDescent="0.35">
      <c r="O256" s="67">
        <f ca="1"/>
        <v>201.9460113517147</v>
      </c>
      <c r="P256" s="67">
        <f ca="1"/>
        <v>201.09834388867864</v>
      </c>
    </row>
    <row r="257" spans="15:16" x14ac:dyDescent="0.35">
      <c r="O257" s="67">
        <f ca="1"/>
        <v>204.87752407196854</v>
      </c>
      <c r="P257" s="67">
        <f ca="1"/>
        <v>204.41236864836335</v>
      </c>
    </row>
    <row r="258" spans="15:16" x14ac:dyDescent="0.35">
      <c r="O258" s="67">
        <f ca="1"/>
        <v>199.71087507345939</v>
      </c>
      <c r="P258" s="67">
        <f ca="1"/>
        <v>200.14230852120218</v>
      </c>
    </row>
    <row r="259" spans="15:16" x14ac:dyDescent="0.35">
      <c r="O259" s="67">
        <f ca="1"/>
        <v>204.54609101819909</v>
      </c>
      <c r="P259" s="67">
        <f ca="1"/>
        <v>204.92021119322231</v>
      </c>
    </row>
    <row r="260" spans="15:16" x14ac:dyDescent="0.35">
      <c r="O260" s="67">
        <f ca="1"/>
        <v>201.71270539650226</v>
      </c>
      <c r="P260" s="67">
        <f ca="1"/>
        <v>200.07730491294279</v>
      </c>
    </row>
    <row r="261" spans="15:16" x14ac:dyDescent="0.35">
      <c r="O261" s="67">
        <f ca="1"/>
        <v>194.2490688025496</v>
      </c>
      <c r="P261" s="67">
        <f ca="1"/>
        <v>197.98618212045764</v>
      </c>
    </row>
    <row r="262" spans="15:16" x14ac:dyDescent="0.35">
      <c r="O262" s="67">
        <f ca="1"/>
        <v>200.91012507894112</v>
      </c>
      <c r="P262" s="67">
        <f ca="1"/>
        <v>200.68062468510325</v>
      </c>
    </row>
    <row r="263" spans="15:16" x14ac:dyDescent="0.35">
      <c r="O263" s="67">
        <f ca="1"/>
        <v>205.61324157742104</v>
      </c>
      <c r="P263" s="67">
        <f ca="1"/>
        <v>203.50319556968239</v>
      </c>
    </row>
    <row r="264" spans="15:16" x14ac:dyDescent="0.35">
      <c r="O264" s="67">
        <f ca="1"/>
        <v>207.15992943950411</v>
      </c>
      <c r="P264" s="67">
        <f ca="1"/>
        <v>205.71497764096145</v>
      </c>
    </row>
    <row r="265" spans="15:16" x14ac:dyDescent="0.35">
      <c r="O265" s="67">
        <f ca="1"/>
        <v>199.94497252210229</v>
      </c>
      <c r="P265" s="67">
        <f ca="1"/>
        <v>200.15936317831901</v>
      </c>
    </row>
    <row r="266" spans="15:16" x14ac:dyDescent="0.35">
      <c r="O266" s="67">
        <f ca="1"/>
        <v>198.01324262392106</v>
      </c>
      <c r="P266" s="67">
        <f ca="1"/>
        <v>198.84062016050987</v>
      </c>
    </row>
    <row r="267" spans="15:16" x14ac:dyDescent="0.35">
      <c r="O267" s="67">
        <f ca="1"/>
        <v>201.75523807108382</v>
      </c>
      <c r="P267" s="67">
        <f ca="1"/>
        <v>202.74970122432384</v>
      </c>
    </row>
    <row r="268" spans="15:16" x14ac:dyDescent="0.35">
      <c r="O268" s="67">
        <f ca="1"/>
        <v>200.54485043174515</v>
      </c>
      <c r="P268" s="67">
        <f ca="1"/>
        <v>197.7323574793752</v>
      </c>
    </row>
    <row r="269" spans="15:16" x14ac:dyDescent="0.35">
      <c r="O269" s="67">
        <f ca="1"/>
        <v>201.99865645920565</v>
      </c>
      <c r="P269" s="67">
        <f ca="1"/>
        <v>203.10224807587585</v>
      </c>
    </row>
    <row r="270" spans="15:16" x14ac:dyDescent="0.35">
      <c r="O270" s="67">
        <f ca="1"/>
        <v>203.54105010232504</v>
      </c>
      <c r="P270" s="67">
        <f ca="1"/>
        <v>203.77449870549572</v>
      </c>
    </row>
    <row r="271" spans="15:16" x14ac:dyDescent="0.35">
      <c r="O271" s="67">
        <f ca="1"/>
        <v>203.16480387653195</v>
      </c>
      <c r="P271" s="67">
        <f ca="1"/>
        <v>205.09944877220656</v>
      </c>
    </row>
    <row r="272" spans="15:16" x14ac:dyDescent="0.35">
      <c r="O272" s="67">
        <f ca="1"/>
        <v>196.82254857645984</v>
      </c>
      <c r="P272" s="67">
        <f ca="1"/>
        <v>197.5435195248003</v>
      </c>
    </row>
    <row r="273" spans="15:16" x14ac:dyDescent="0.35">
      <c r="O273" s="67">
        <f ca="1"/>
        <v>192.47269013423647</v>
      </c>
      <c r="P273" s="67">
        <f ca="1"/>
        <v>193.7392868799142</v>
      </c>
    </row>
    <row r="274" spans="15:16" x14ac:dyDescent="0.35">
      <c r="O274" s="67">
        <f ca="1"/>
        <v>203.43326955850705</v>
      </c>
      <c r="P274" s="67">
        <f ca="1"/>
        <v>204.40663113719773</v>
      </c>
    </row>
    <row r="275" spans="15:16" x14ac:dyDescent="0.35">
      <c r="O275" s="67">
        <f ca="1"/>
        <v>197.86713071748363</v>
      </c>
      <c r="P275" s="67">
        <f ca="1"/>
        <v>198.06767019970761</v>
      </c>
    </row>
    <row r="276" spans="15:16" x14ac:dyDescent="0.35">
      <c r="O276" s="67">
        <f ca="1"/>
        <v>197.24870496712751</v>
      </c>
      <c r="P276" s="67">
        <f ca="1"/>
        <v>199.66881836522833</v>
      </c>
    </row>
    <row r="277" spans="15:16" x14ac:dyDescent="0.35">
      <c r="O277" s="67">
        <f ca="1"/>
        <v>198.61810242192624</v>
      </c>
      <c r="P277" s="67">
        <f ca="1"/>
        <v>198.980166646404</v>
      </c>
    </row>
    <row r="278" spans="15:16" x14ac:dyDescent="0.35">
      <c r="O278" s="67">
        <f ca="1"/>
        <v>195.67930945468729</v>
      </c>
      <c r="P278" s="67">
        <f ca="1"/>
        <v>195.59843217672062</v>
      </c>
    </row>
    <row r="279" spans="15:16" x14ac:dyDescent="0.35">
      <c r="O279" s="67">
        <f ca="1"/>
        <v>196.9841135949311</v>
      </c>
      <c r="P279" s="67">
        <f ca="1"/>
        <v>197.30307203502821</v>
      </c>
    </row>
    <row r="280" spans="15:16" x14ac:dyDescent="0.35">
      <c r="O280" s="67">
        <f ca="1"/>
        <v>196.81892580795017</v>
      </c>
      <c r="P280" s="67">
        <f ca="1"/>
        <v>197.8514240801286</v>
      </c>
    </row>
    <row r="281" spans="15:16" x14ac:dyDescent="0.35">
      <c r="O281" s="67">
        <f ca="1"/>
        <v>197.54912049416069</v>
      </c>
      <c r="P281" s="67">
        <f ca="1"/>
        <v>197.43163547215161</v>
      </c>
    </row>
    <row r="282" spans="15:16" x14ac:dyDescent="0.35">
      <c r="O282" s="67">
        <f ca="1"/>
        <v>194.30868052373802</v>
      </c>
      <c r="P282" s="67">
        <f ca="1"/>
        <v>195.11280293266825</v>
      </c>
    </row>
    <row r="283" spans="15:16" x14ac:dyDescent="0.35">
      <c r="O283" s="67">
        <f ca="1"/>
        <v>204.05245876921984</v>
      </c>
      <c r="P283" s="67">
        <f ca="1"/>
        <v>203.88144542759335</v>
      </c>
    </row>
    <row r="284" spans="15:16" x14ac:dyDescent="0.35">
      <c r="O284" s="67">
        <f ca="1"/>
        <v>204.00837173509873</v>
      </c>
      <c r="P284" s="67">
        <f ca="1"/>
        <v>203.81278488153521</v>
      </c>
    </row>
    <row r="285" spans="15:16" x14ac:dyDescent="0.35">
      <c r="O285" s="67">
        <f ca="1"/>
        <v>200.39794475006005</v>
      </c>
      <c r="P285" s="67">
        <f ca="1"/>
        <v>201.37071437130379</v>
      </c>
    </row>
    <row r="286" spans="15:16" x14ac:dyDescent="0.35">
      <c r="O286" s="67">
        <f ca="1"/>
        <v>201.46069159286753</v>
      </c>
      <c r="P286" s="67">
        <f ca="1"/>
        <v>203.29990879556232</v>
      </c>
    </row>
    <row r="287" spans="15:16" x14ac:dyDescent="0.35">
      <c r="O287" s="67">
        <f ca="1"/>
        <v>205.53280063113138</v>
      </c>
      <c r="P287" s="67">
        <f ca="1"/>
        <v>205.52243243075591</v>
      </c>
    </row>
    <row r="288" spans="15:16" x14ac:dyDescent="0.35">
      <c r="O288" s="67">
        <f ca="1"/>
        <v>203.50596126511786</v>
      </c>
      <c r="P288" s="67">
        <f ca="1"/>
        <v>203.97736247175266</v>
      </c>
    </row>
    <row r="289" spans="15:16" x14ac:dyDescent="0.35">
      <c r="O289" s="67">
        <f ca="1"/>
        <v>200.31411838400061</v>
      </c>
      <c r="P289" s="67">
        <f ca="1"/>
        <v>200.39255174330714</v>
      </c>
    </row>
    <row r="290" spans="15:16" x14ac:dyDescent="0.35">
      <c r="O290" s="67">
        <f ca="1"/>
        <v>200.4174950015022</v>
      </c>
      <c r="P290" s="67">
        <f ca="1"/>
        <v>198.69759312231622</v>
      </c>
    </row>
    <row r="291" spans="15:16" x14ac:dyDescent="0.35">
      <c r="O291" s="67">
        <f ca="1"/>
        <v>197.20645107257255</v>
      </c>
      <c r="P291" s="67">
        <f ca="1"/>
        <v>196.67052564512124</v>
      </c>
    </row>
    <row r="292" spans="15:16" x14ac:dyDescent="0.35">
      <c r="O292" s="67">
        <f ca="1"/>
        <v>203.02398125920419</v>
      </c>
      <c r="P292" s="67">
        <f ca="1"/>
        <v>202.02394561744805</v>
      </c>
    </row>
    <row r="293" spans="15:16" x14ac:dyDescent="0.35">
      <c r="O293" s="67">
        <f ca="1"/>
        <v>197.71990149105284</v>
      </c>
      <c r="P293" s="67">
        <f ca="1"/>
        <v>199.72519928852316</v>
      </c>
    </row>
    <row r="294" spans="15:16" x14ac:dyDescent="0.35">
      <c r="O294" s="67">
        <f ca="1"/>
        <v>198.7861311790677</v>
      </c>
      <c r="P294" s="67">
        <f ca="1"/>
        <v>198.46862023592766</v>
      </c>
    </row>
    <row r="295" spans="15:16" x14ac:dyDescent="0.35">
      <c r="O295" s="67">
        <f ca="1"/>
        <v>202.94509788405767</v>
      </c>
      <c r="P295" s="67">
        <f ca="1"/>
        <v>203.95964126393829</v>
      </c>
    </row>
    <row r="296" spans="15:16" x14ac:dyDescent="0.35">
      <c r="O296" s="67">
        <f ca="1"/>
        <v>205.3209762164399</v>
      </c>
      <c r="P296" s="67">
        <f ca="1"/>
        <v>205.238887465695</v>
      </c>
    </row>
    <row r="297" spans="15:16" x14ac:dyDescent="0.35">
      <c r="O297" s="67">
        <f ca="1"/>
        <v>202.49434785978866</v>
      </c>
      <c r="P297" s="67">
        <f ca="1"/>
        <v>201.98233327850198</v>
      </c>
    </row>
    <row r="298" spans="15:16" x14ac:dyDescent="0.35">
      <c r="O298" s="67">
        <f ca="1"/>
        <v>204.31330362264782</v>
      </c>
      <c r="P298" s="67">
        <f ca="1"/>
        <v>204.20776168200854</v>
      </c>
    </row>
    <row r="299" spans="15:16" x14ac:dyDescent="0.35">
      <c r="O299" s="67">
        <f ca="1"/>
        <v>200.31369789149011</v>
      </c>
      <c r="P299" s="67">
        <f ca="1"/>
        <v>201.18727938229935</v>
      </c>
    </row>
    <row r="300" spans="15:16" x14ac:dyDescent="0.35">
      <c r="O300" s="67">
        <f ca="1"/>
        <v>198.5923043622457</v>
      </c>
      <c r="P300" s="67">
        <f ca="1"/>
        <v>198.53940571506132</v>
      </c>
    </row>
    <row r="301" spans="15:16" x14ac:dyDescent="0.35">
      <c r="O301" s="67">
        <f ca="1"/>
        <v>199.44002322447631</v>
      </c>
      <c r="P301" s="67">
        <f ca="1"/>
        <v>199.07295419084687</v>
      </c>
    </row>
    <row r="302" spans="15:16" x14ac:dyDescent="0.35">
      <c r="O302" s="67">
        <f ca="1"/>
        <v>204.14670923979267</v>
      </c>
      <c r="P302" s="67">
        <f ca="1"/>
        <v>204.56547698755344</v>
      </c>
    </row>
    <row r="303" spans="15:16" x14ac:dyDescent="0.35">
      <c r="O303" s="67">
        <f ca="1"/>
        <v>201.39176257710656</v>
      </c>
      <c r="P303" s="67">
        <f ca="1"/>
        <v>200.4399705936039</v>
      </c>
    </row>
    <row r="304" spans="15:16" x14ac:dyDescent="0.35">
      <c r="O304" s="67">
        <f ca="1"/>
        <v>198.36978241932633</v>
      </c>
      <c r="P304" s="67">
        <f ca="1"/>
        <v>198.58181829810243</v>
      </c>
    </row>
    <row r="305" spans="15:16" x14ac:dyDescent="0.35">
      <c r="O305" s="67">
        <f ca="1"/>
        <v>195.25151511279893</v>
      </c>
      <c r="P305" s="67">
        <f ca="1"/>
        <v>196.417573355987</v>
      </c>
    </row>
    <row r="306" spans="15:16" x14ac:dyDescent="0.35">
      <c r="O306" s="67">
        <f ca="1"/>
        <v>204.13152327068698</v>
      </c>
      <c r="P306" s="67">
        <f ca="1"/>
        <v>203.86138241312082</v>
      </c>
    </row>
    <row r="307" spans="15:16" x14ac:dyDescent="0.35">
      <c r="O307" s="67">
        <f ca="1"/>
        <v>196.50111061194701</v>
      </c>
      <c r="P307" s="67">
        <f ca="1"/>
        <v>195.75385772225283</v>
      </c>
    </row>
    <row r="308" spans="15:16" x14ac:dyDescent="0.35">
      <c r="O308" s="67">
        <f ca="1"/>
        <v>206.4912441158007</v>
      </c>
      <c r="P308" s="67">
        <f ca="1"/>
        <v>206.24337571621618</v>
      </c>
    </row>
    <row r="309" spans="15:16" x14ac:dyDescent="0.35">
      <c r="O309" s="67">
        <f ca="1"/>
        <v>198.83137682602188</v>
      </c>
      <c r="P309" s="67">
        <f ca="1"/>
        <v>198.5707084823425</v>
      </c>
    </row>
    <row r="310" spans="15:16" x14ac:dyDescent="0.35">
      <c r="O310" s="67">
        <f ca="1"/>
        <v>197.8134585907415</v>
      </c>
      <c r="P310" s="67">
        <f ca="1"/>
        <v>198.60650260128426</v>
      </c>
    </row>
    <row r="311" spans="15:16" x14ac:dyDescent="0.35">
      <c r="O311" s="67">
        <f ca="1"/>
        <v>203.82191212548514</v>
      </c>
      <c r="P311" s="67">
        <f ca="1"/>
        <v>204.26210691239979</v>
      </c>
    </row>
    <row r="312" spans="15:16" x14ac:dyDescent="0.35">
      <c r="O312" s="67">
        <f ca="1"/>
        <v>196.6036457135113</v>
      </c>
      <c r="P312" s="67">
        <f ca="1"/>
        <v>196.51795750935537</v>
      </c>
    </row>
    <row r="313" spans="15:16" x14ac:dyDescent="0.35">
      <c r="O313" s="67">
        <f ca="1"/>
        <v>206.11567083238629</v>
      </c>
      <c r="P313" s="67">
        <f ca="1"/>
        <v>207.08797847572202</v>
      </c>
    </row>
    <row r="314" spans="15:16" x14ac:dyDescent="0.35">
      <c r="O314" s="67">
        <f ca="1"/>
        <v>199.12817821392275</v>
      </c>
      <c r="P314" s="67">
        <f ca="1"/>
        <v>198.04280519716207</v>
      </c>
    </row>
    <row r="315" spans="15:16" x14ac:dyDescent="0.35">
      <c r="O315" s="67">
        <f ca="1"/>
        <v>201.50110771834122</v>
      </c>
      <c r="P315" s="67">
        <f ca="1"/>
        <v>203.26608726726008</v>
      </c>
    </row>
    <row r="316" spans="15:16" x14ac:dyDescent="0.35">
      <c r="O316" s="67">
        <f ca="1"/>
        <v>201.56488707827529</v>
      </c>
      <c r="P316" s="67">
        <f ca="1"/>
        <v>201.89678353069542</v>
      </c>
    </row>
    <row r="317" spans="15:16" x14ac:dyDescent="0.35">
      <c r="O317" s="67">
        <f ca="1"/>
        <v>204.86918287009121</v>
      </c>
      <c r="P317" s="67">
        <f ca="1"/>
        <v>204.7399946160767</v>
      </c>
    </row>
    <row r="318" spans="15:16" x14ac:dyDescent="0.35">
      <c r="O318" s="67">
        <f ca="1"/>
        <v>206.9627593417201</v>
      </c>
      <c r="P318" s="67">
        <f ca="1"/>
        <v>206.83079046549935</v>
      </c>
    </row>
    <row r="319" spans="15:16" x14ac:dyDescent="0.35">
      <c r="O319" s="67">
        <f ca="1"/>
        <v>195.90648835864505</v>
      </c>
      <c r="P319" s="67">
        <f ca="1"/>
        <v>195.70582319969373</v>
      </c>
    </row>
    <row r="320" spans="15:16" x14ac:dyDescent="0.35">
      <c r="O320" s="67">
        <f ca="1"/>
        <v>195.66979866191775</v>
      </c>
      <c r="P320" s="67">
        <f ca="1"/>
        <v>196.23431470099928</v>
      </c>
    </row>
    <row r="321" spans="15:16" x14ac:dyDescent="0.35">
      <c r="O321" s="67">
        <f ca="1"/>
        <v>205.93162808214092</v>
      </c>
      <c r="P321" s="67">
        <f ca="1"/>
        <v>204.92343673995316</v>
      </c>
    </row>
    <row r="322" spans="15:16" x14ac:dyDescent="0.35">
      <c r="O322" s="67">
        <f ca="1"/>
        <v>192.62105950397142</v>
      </c>
      <c r="P322" s="67">
        <f ca="1"/>
        <v>194.69658600008361</v>
      </c>
    </row>
    <row r="323" spans="15:16" x14ac:dyDescent="0.35">
      <c r="O323" s="67">
        <f ca="1"/>
        <v>198.87854168815377</v>
      </c>
      <c r="P323" s="67">
        <f ca="1"/>
        <v>200.04717466146528</v>
      </c>
    </row>
    <row r="324" spans="15:16" x14ac:dyDescent="0.35">
      <c r="O324" s="67">
        <f ca="1"/>
        <v>201.74653902328905</v>
      </c>
      <c r="P324" s="67">
        <f ca="1"/>
        <v>202.25785480832647</v>
      </c>
    </row>
    <row r="325" spans="15:16" x14ac:dyDescent="0.35">
      <c r="O325" s="67">
        <f ca="1"/>
        <v>200.50786165725921</v>
      </c>
      <c r="P325" s="67">
        <f ca="1"/>
        <v>201.6176801888237</v>
      </c>
    </row>
    <row r="326" spans="15:16" x14ac:dyDescent="0.35">
      <c r="O326" s="67">
        <f ca="1"/>
        <v>196.44446138480586</v>
      </c>
      <c r="P326" s="67">
        <f ca="1"/>
        <v>196.35660561453881</v>
      </c>
    </row>
    <row r="327" spans="15:16" x14ac:dyDescent="0.35">
      <c r="O327" s="67">
        <f ca="1"/>
        <v>195.39624484651725</v>
      </c>
      <c r="P327" s="67">
        <f ca="1"/>
        <v>196.20574012992026</v>
      </c>
    </row>
    <row r="328" spans="15:16" x14ac:dyDescent="0.35">
      <c r="O328" s="67">
        <f ca="1"/>
        <v>197.31436832193512</v>
      </c>
      <c r="P328" s="67">
        <f ca="1"/>
        <v>196.98162216394991</v>
      </c>
    </row>
    <row r="329" spans="15:16" x14ac:dyDescent="0.35">
      <c r="O329" s="67">
        <f ca="1"/>
        <v>195.6992670478154</v>
      </c>
      <c r="P329" s="67">
        <f ca="1"/>
        <v>197.92274541964363</v>
      </c>
    </row>
    <row r="330" spans="15:16" x14ac:dyDescent="0.35">
      <c r="O330" s="67">
        <f ca="1"/>
        <v>193.90156917765626</v>
      </c>
      <c r="P330" s="67">
        <f ca="1"/>
        <v>194.49194890758776</v>
      </c>
    </row>
    <row r="331" spans="15:16" x14ac:dyDescent="0.35">
      <c r="O331" s="67">
        <f ca="1"/>
        <v>203.6800071199236</v>
      </c>
      <c r="P331" s="67">
        <f ca="1"/>
        <v>203.53755290180075</v>
      </c>
    </row>
    <row r="332" spans="15:16" x14ac:dyDescent="0.35">
      <c r="O332" s="67">
        <f ca="1"/>
        <v>199.82047516959273</v>
      </c>
      <c r="P332" s="67">
        <f ca="1"/>
        <v>200.080296681498</v>
      </c>
    </row>
    <row r="333" spans="15:16" x14ac:dyDescent="0.35">
      <c r="O333" s="67">
        <f ca="1"/>
        <v>198.36226014553537</v>
      </c>
      <c r="P333" s="67">
        <f ca="1"/>
        <v>196.18962480867273</v>
      </c>
    </row>
    <row r="334" spans="15:16" x14ac:dyDescent="0.35">
      <c r="O334" s="67">
        <f ca="1"/>
        <v>200.83091602916664</v>
      </c>
      <c r="P334" s="67">
        <f ca="1"/>
        <v>200.62321763255792</v>
      </c>
    </row>
    <row r="335" spans="15:16" x14ac:dyDescent="0.35">
      <c r="O335" s="67">
        <f ca="1"/>
        <v>197.16622096304434</v>
      </c>
      <c r="P335" s="67">
        <f ca="1"/>
        <v>196.52220907583265</v>
      </c>
    </row>
    <row r="336" spans="15:16" x14ac:dyDescent="0.35">
      <c r="O336" s="67">
        <f ca="1"/>
        <v>196.38861357899111</v>
      </c>
      <c r="P336" s="67">
        <f ca="1"/>
        <v>195.88833042524587</v>
      </c>
    </row>
    <row r="337" spans="15:16" x14ac:dyDescent="0.35">
      <c r="O337" s="67">
        <f ca="1"/>
        <v>198.88010911348908</v>
      </c>
      <c r="P337" s="67">
        <f ca="1"/>
        <v>197.46488074222003</v>
      </c>
    </row>
    <row r="338" spans="15:16" x14ac:dyDescent="0.35">
      <c r="O338" s="67">
        <f ca="1"/>
        <v>194.673221112204</v>
      </c>
      <c r="P338" s="67">
        <f ca="1"/>
        <v>193.5259108681455</v>
      </c>
    </row>
    <row r="339" spans="15:16" x14ac:dyDescent="0.35">
      <c r="O339" s="67">
        <f ca="1"/>
        <v>206.37859504511408</v>
      </c>
      <c r="P339" s="67">
        <f ca="1"/>
        <v>205.21293337514174</v>
      </c>
    </row>
    <row r="340" spans="15:16" x14ac:dyDescent="0.35">
      <c r="O340" s="67">
        <f ca="1"/>
        <v>196.41425109267988</v>
      </c>
      <c r="P340" s="67">
        <f ca="1"/>
        <v>196.55422781101186</v>
      </c>
    </row>
    <row r="341" spans="15:16" x14ac:dyDescent="0.35">
      <c r="O341" s="67">
        <f ca="1"/>
        <v>198.35891132191151</v>
      </c>
      <c r="P341" s="67">
        <f ca="1"/>
        <v>197.95336578501764</v>
      </c>
    </row>
    <row r="342" spans="15:16" x14ac:dyDescent="0.35">
      <c r="O342" s="67">
        <f ca="1"/>
        <v>202.22823059009272</v>
      </c>
      <c r="P342" s="67">
        <f ca="1"/>
        <v>202.38794274908531</v>
      </c>
    </row>
    <row r="343" spans="15:16" x14ac:dyDescent="0.35">
      <c r="O343" s="67">
        <f ca="1"/>
        <v>199.78820546546618</v>
      </c>
      <c r="P343" s="67">
        <f ca="1"/>
        <v>199.36121147719189</v>
      </c>
    </row>
    <row r="344" spans="15:16" x14ac:dyDescent="0.35">
      <c r="O344" s="67">
        <f ca="1"/>
        <v>201.54918095813545</v>
      </c>
      <c r="P344" s="67">
        <f ca="1"/>
        <v>199.96860465883853</v>
      </c>
    </row>
    <row r="345" spans="15:16" x14ac:dyDescent="0.35">
      <c r="O345" s="67">
        <f ca="1"/>
        <v>199.11792407969116</v>
      </c>
      <c r="P345" s="67">
        <f ca="1"/>
        <v>199.88168319197646</v>
      </c>
    </row>
    <row r="346" spans="15:16" x14ac:dyDescent="0.35">
      <c r="O346" s="67">
        <f ca="1"/>
        <v>200.76245890267052</v>
      </c>
      <c r="P346" s="67">
        <f ca="1"/>
        <v>200.15376189956945</v>
      </c>
    </row>
    <row r="347" spans="15:16" x14ac:dyDescent="0.35">
      <c r="O347" s="67">
        <f ca="1"/>
        <v>199.60333301908352</v>
      </c>
      <c r="P347" s="67">
        <f ca="1"/>
        <v>200.81640288213131</v>
      </c>
    </row>
    <row r="348" spans="15:16" x14ac:dyDescent="0.35">
      <c r="O348" s="67">
        <f ca="1"/>
        <v>197.8088017870044</v>
      </c>
      <c r="P348" s="67">
        <f ca="1"/>
        <v>197.64321243029204</v>
      </c>
    </row>
    <row r="349" spans="15:16" x14ac:dyDescent="0.35">
      <c r="O349" s="67">
        <f ca="1"/>
        <v>203.14889310820482</v>
      </c>
      <c r="P349" s="67">
        <f ca="1"/>
        <v>202.3715881846725</v>
      </c>
    </row>
    <row r="350" spans="15:16" x14ac:dyDescent="0.35">
      <c r="O350" s="67">
        <f ca="1"/>
        <v>196.87262101142707</v>
      </c>
      <c r="P350" s="67">
        <f ca="1"/>
        <v>195.80807065162182</v>
      </c>
    </row>
    <row r="351" spans="15:16" x14ac:dyDescent="0.35">
      <c r="O351" s="67">
        <f ca="1"/>
        <v>204.10702942928606</v>
      </c>
      <c r="P351" s="67">
        <f ca="1"/>
        <v>204.64175082448776</v>
      </c>
    </row>
    <row r="352" spans="15:16" x14ac:dyDescent="0.35">
      <c r="O352" s="67">
        <f ca="1"/>
        <v>201.16562524442261</v>
      </c>
      <c r="P352" s="67">
        <f ca="1"/>
        <v>200.46665841582265</v>
      </c>
    </row>
    <row r="353" spans="15:16" x14ac:dyDescent="0.35">
      <c r="O353" s="67">
        <f ca="1"/>
        <v>204.47778972816582</v>
      </c>
      <c r="P353" s="67">
        <f ca="1"/>
        <v>203.89795338543783</v>
      </c>
    </row>
    <row r="354" spans="15:16" x14ac:dyDescent="0.35">
      <c r="O354" s="67">
        <f ca="1"/>
        <v>202.28195801010486</v>
      </c>
      <c r="P354" s="67">
        <f ca="1"/>
        <v>202.77444266723128</v>
      </c>
    </row>
    <row r="355" spans="15:16" x14ac:dyDescent="0.35">
      <c r="O355" s="67">
        <f ca="1"/>
        <v>204.79016754451743</v>
      </c>
      <c r="P355" s="67">
        <f ca="1"/>
        <v>204.80002016674709</v>
      </c>
    </row>
    <row r="356" spans="15:16" x14ac:dyDescent="0.35">
      <c r="O356" s="67">
        <f ca="1"/>
        <v>197.7754906612528</v>
      </c>
      <c r="P356" s="67">
        <f ca="1"/>
        <v>197.6491995494757</v>
      </c>
    </row>
    <row r="357" spans="15:16" x14ac:dyDescent="0.35">
      <c r="O357" s="67">
        <f ca="1"/>
        <v>200.3281910029155</v>
      </c>
      <c r="P357" s="67">
        <f ca="1"/>
        <v>199.42335509325471</v>
      </c>
    </row>
    <row r="358" spans="15:16" x14ac:dyDescent="0.35">
      <c r="O358" s="67">
        <f ca="1"/>
        <v>204.08392041637381</v>
      </c>
      <c r="P358" s="67">
        <f ca="1"/>
        <v>202.90976354134662</v>
      </c>
    </row>
    <row r="359" spans="15:16" x14ac:dyDescent="0.35">
      <c r="O359" s="67">
        <f ca="1"/>
        <v>199.58222956934861</v>
      </c>
      <c r="P359" s="67">
        <f ca="1"/>
        <v>198.61639468345976</v>
      </c>
    </row>
    <row r="360" spans="15:16" x14ac:dyDescent="0.35">
      <c r="O360" s="67">
        <f ca="1"/>
        <v>193.79413716058548</v>
      </c>
      <c r="P360" s="67">
        <f ca="1"/>
        <v>193.61939369079644</v>
      </c>
    </row>
    <row r="361" spans="15:16" x14ac:dyDescent="0.35">
      <c r="O361" s="67">
        <f ca="1"/>
        <v>198.90758108830059</v>
      </c>
      <c r="P361" s="67">
        <f ca="1"/>
        <v>198.18404191992539</v>
      </c>
    </row>
    <row r="362" spans="15:16" x14ac:dyDescent="0.35">
      <c r="O362" s="67">
        <f ca="1"/>
        <v>198.3431941850788</v>
      </c>
      <c r="P362" s="67">
        <f ca="1"/>
        <v>198.2548038986437</v>
      </c>
    </row>
    <row r="363" spans="15:16" x14ac:dyDescent="0.35">
      <c r="O363" s="67">
        <f ca="1"/>
        <v>201.81055721192493</v>
      </c>
      <c r="P363" s="67">
        <f ca="1"/>
        <v>200.50757215484998</v>
      </c>
    </row>
    <row r="364" spans="15:16" x14ac:dyDescent="0.35">
      <c r="O364" s="67">
        <f ca="1"/>
        <v>199.52800820345246</v>
      </c>
      <c r="P364" s="67">
        <f ca="1"/>
        <v>199.87344391838465</v>
      </c>
    </row>
    <row r="365" spans="15:16" x14ac:dyDescent="0.35">
      <c r="O365" s="67">
        <f ca="1"/>
        <v>197.90745343667095</v>
      </c>
      <c r="P365" s="67">
        <f ca="1"/>
        <v>197.80894268802203</v>
      </c>
    </row>
    <row r="366" spans="15:16" x14ac:dyDescent="0.35">
      <c r="O366" s="67">
        <f ca="1"/>
        <v>201.41180374751042</v>
      </c>
      <c r="P366" s="67">
        <f ca="1"/>
        <v>200.6230903302511</v>
      </c>
    </row>
    <row r="367" spans="15:16" x14ac:dyDescent="0.35">
      <c r="O367" s="67">
        <f ca="1"/>
        <v>197.4003178396477</v>
      </c>
      <c r="P367" s="67">
        <f ca="1"/>
        <v>199.01282026176327</v>
      </c>
    </row>
    <row r="368" spans="15:16" x14ac:dyDescent="0.35">
      <c r="O368" s="67">
        <f ca="1"/>
        <v>200.59861369969195</v>
      </c>
      <c r="P368" s="67">
        <f ca="1"/>
        <v>200.82947933368214</v>
      </c>
    </row>
    <row r="369" spans="15:16" x14ac:dyDescent="0.35">
      <c r="O369" s="67">
        <f ca="1"/>
        <v>195.99578198298695</v>
      </c>
      <c r="P369" s="67">
        <f ca="1"/>
        <v>195.82238132124905</v>
      </c>
    </row>
    <row r="370" spans="15:16" x14ac:dyDescent="0.35">
      <c r="O370" s="67">
        <f ca="1"/>
        <v>201.192667894024</v>
      </c>
      <c r="P370" s="67">
        <f ca="1"/>
        <v>201.31378538921612</v>
      </c>
    </row>
    <row r="371" spans="15:16" x14ac:dyDescent="0.35">
      <c r="O371" s="67">
        <f ca="1"/>
        <v>200.07117778918308</v>
      </c>
      <c r="P371" s="67">
        <f ca="1"/>
        <v>197.6590064729055</v>
      </c>
    </row>
    <row r="372" spans="15:16" x14ac:dyDescent="0.35">
      <c r="O372" s="67">
        <f ca="1"/>
        <v>200.55291351585211</v>
      </c>
      <c r="P372" s="67">
        <f ca="1"/>
        <v>201.79574919064979</v>
      </c>
    </row>
    <row r="373" spans="15:16" x14ac:dyDescent="0.35">
      <c r="O373" s="67">
        <f ca="1"/>
        <v>197.6385396346229</v>
      </c>
      <c r="P373" s="67">
        <f ca="1"/>
        <v>195.37968009620459</v>
      </c>
    </row>
    <row r="374" spans="15:16" x14ac:dyDescent="0.35">
      <c r="O374" s="67">
        <f ca="1"/>
        <v>200.74437839478344</v>
      </c>
      <c r="P374" s="67">
        <f ca="1"/>
        <v>202.07424118871617</v>
      </c>
    </row>
    <row r="375" spans="15:16" x14ac:dyDescent="0.35">
      <c r="O375" s="67">
        <f ca="1"/>
        <v>199.99008233205154</v>
      </c>
      <c r="P375" s="67">
        <f ca="1"/>
        <v>199.60491098568949</v>
      </c>
    </row>
    <row r="376" spans="15:16" x14ac:dyDescent="0.35">
      <c r="O376" s="67">
        <f ca="1"/>
        <v>194.87235036128189</v>
      </c>
      <c r="P376" s="67">
        <f ca="1"/>
        <v>193.76590656043106</v>
      </c>
    </row>
    <row r="377" spans="15:16" x14ac:dyDescent="0.35">
      <c r="O377" s="67">
        <f ca="1"/>
        <v>197.02287058514116</v>
      </c>
      <c r="P377" s="67">
        <f ca="1"/>
        <v>196.72378411615992</v>
      </c>
    </row>
    <row r="378" spans="15:16" x14ac:dyDescent="0.35">
      <c r="O378" s="67">
        <f ca="1"/>
        <v>203.19958503452401</v>
      </c>
      <c r="P378" s="67">
        <f ca="1"/>
        <v>201.96611859387818</v>
      </c>
    </row>
    <row r="379" spans="15:16" x14ac:dyDescent="0.35">
      <c r="O379" s="67">
        <f ca="1"/>
        <v>203.15007384663076</v>
      </c>
      <c r="P379" s="67">
        <f ca="1"/>
        <v>201.49508140436004</v>
      </c>
    </row>
    <row r="380" spans="15:16" x14ac:dyDescent="0.35">
      <c r="O380" s="67">
        <f ca="1"/>
        <v>202.93028127546484</v>
      </c>
      <c r="P380" s="67">
        <f ca="1"/>
        <v>202.87498990352009</v>
      </c>
    </row>
    <row r="381" spans="15:16" x14ac:dyDescent="0.35">
      <c r="O381" s="67">
        <f ca="1"/>
        <v>202.75349732172927</v>
      </c>
      <c r="P381" s="67">
        <f ca="1"/>
        <v>201.05873056433452</v>
      </c>
    </row>
    <row r="382" spans="15:16" x14ac:dyDescent="0.35">
      <c r="O382" s="67">
        <f ca="1"/>
        <v>200.13218733704596</v>
      </c>
      <c r="P382" s="67">
        <f ca="1"/>
        <v>199.43391833146376</v>
      </c>
    </row>
    <row r="383" spans="15:16" x14ac:dyDescent="0.35">
      <c r="O383" s="67">
        <f ca="1"/>
        <v>203.50971153411834</v>
      </c>
      <c r="P383" s="67">
        <f ca="1"/>
        <v>204.02460908056469</v>
      </c>
    </row>
    <row r="384" spans="15:16" x14ac:dyDescent="0.35">
      <c r="O384" s="67">
        <f ca="1"/>
        <v>203.44279461112893</v>
      </c>
      <c r="P384" s="67">
        <f ca="1"/>
        <v>204.17695164663519</v>
      </c>
    </row>
    <row r="385" spans="15:16" x14ac:dyDescent="0.35">
      <c r="O385" s="67">
        <f ca="1"/>
        <v>197.58593132574012</v>
      </c>
      <c r="P385" s="67">
        <f ca="1"/>
        <v>195.73828087821761</v>
      </c>
    </row>
    <row r="386" spans="15:16" x14ac:dyDescent="0.35">
      <c r="O386" s="67">
        <f ca="1"/>
        <v>199.5321191968232</v>
      </c>
      <c r="P386" s="67">
        <f ca="1"/>
        <v>199.2302412817503</v>
      </c>
    </row>
    <row r="387" spans="15:16" x14ac:dyDescent="0.35">
      <c r="O387" s="67">
        <f ca="1"/>
        <v>200.77888284774843</v>
      </c>
      <c r="P387" s="67">
        <f ca="1"/>
        <v>202.56108144324369</v>
      </c>
    </row>
    <row r="388" spans="15:16" x14ac:dyDescent="0.35">
      <c r="O388" s="67">
        <f ca="1"/>
        <v>197.3028357130662</v>
      </c>
      <c r="P388" s="67">
        <f ca="1"/>
        <v>195.96847001294398</v>
      </c>
    </row>
    <row r="389" spans="15:16" x14ac:dyDescent="0.35">
      <c r="O389" s="67">
        <f ca="1"/>
        <v>193.79529775768123</v>
      </c>
      <c r="P389" s="67">
        <f ca="1"/>
        <v>195.48744854604661</v>
      </c>
    </row>
    <row r="390" spans="15:16" x14ac:dyDescent="0.35">
      <c r="O390" s="67">
        <f ca="1"/>
        <v>195.85952399496594</v>
      </c>
      <c r="P390" s="67">
        <f ca="1"/>
        <v>196.23038454106995</v>
      </c>
    </row>
    <row r="391" spans="15:16" x14ac:dyDescent="0.35">
      <c r="O391" s="67">
        <f ca="1"/>
        <v>195.13320622326029</v>
      </c>
      <c r="P391" s="67">
        <f ca="1"/>
        <v>195.72162880568104</v>
      </c>
    </row>
    <row r="392" spans="15:16" x14ac:dyDescent="0.35">
      <c r="O392" s="67">
        <f ca="1"/>
        <v>205.0915965940016</v>
      </c>
      <c r="P392" s="67">
        <f ca="1"/>
        <v>204.05461147934412</v>
      </c>
    </row>
    <row r="393" spans="15:16" x14ac:dyDescent="0.35">
      <c r="O393" s="67">
        <f ca="1"/>
        <v>202.53356907502908</v>
      </c>
      <c r="P393" s="67">
        <f ca="1"/>
        <v>202.68365493364308</v>
      </c>
    </row>
    <row r="394" spans="15:16" x14ac:dyDescent="0.35">
      <c r="O394" s="67">
        <f ca="1"/>
        <v>196.17098303875903</v>
      </c>
      <c r="P394" s="67">
        <f ca="1"/>
        <v>195.10956540022704</v>
      </c>
    </row>
    <row r="395" spans="15:16" x14ac:dyDescent="0.35">
      <c r="O395" s="67">
        <f ca="1"/>
        <v>198.98621881888641</v>
      </c>
      <c r="P395" s="67">
        <f ca="1"/>
        <v>198.71322222309692</v>
      </c>
    </row>
    <row r="396" spans="15:16" x14ac:dyDescent="0.35">
      <c r="O396" s="67">
        <f ca="1"/>
        <v>199.65920332425631</v>
      </c>
      <c r="P396" s="67">
        <f ca="1"/>
        <v>199.86942255844008</v>
      </c>
    </row>
    <row r="397" spans="15:16" x14ac:dyDescent="0.35">
      <c r="O397" s="67">
        <f ca="1"/>
        <v>200.78028117218088</v>
      </c>
      <c r="P397" s="67">
        <f ca="1"/>
        <v>202.29024993328727</v>
      </c>
    </row>
    <row r="398" spans="15:16" x14ac:dyDescent="0.35">
      <c r="O398" s="67">
        <f ca="1"/>
        <v>191.5010512505269</v>
      </c>
      <c r="P398" s="67">
        <f ca="1"/>
        <v>190.7868126671772</v>
      </c>
    </row>
    <row r="399" spans="15:16" x14ac:dyDescent="0.35">
      <c r="O399" s="67">
        <f ca="1"/>
        <v>197.95562916639616</v>
      </c>
      <c r="P399" s="67">
        <f ca="1"/>
        <v>198.08174255005056</v>
      </c>
    </row>
    <row r="400" spans="15:16" x14ac:dyDescent="0.35">
      <c r="O400" s="67">
        <f ca="1"/>
        <v>200.42615604208262</v>
      </c>
      <c r="P400" s="67">
        <f ca="1"/>
        <v>199.48344018331434</v>
      </c>
    </row>
    <row r="401" spans="15:16" x14ac:dyDescent="0.35">
      <c r="O401" s="67">
        <f ca="1"/>
        <v>197.26382505330739</v>
      </c>
      <c r="P401" s="67">
        <f ca="1"/>
        <v>196.82963196737748</v>
      </c>
    </row>
    <row r="402" spans="15:16" x14ac:dyDescent="0.35">
      <c r="O402" s="67">
        <f ca="1"/>
        <v>201.96182404595979</v>
      </c>
      <c r="P402" s="67">
        <f ca="1"/>
        <v>202.30205400410256</v>
      </c>
    </row>
    <row r="403" spans="15:16" x14ac:dyDescent="0.35">
      <c r="O403" s="67">
        <f ca="1"/>
        <v>195.59893306567585</v>
      </c>
      <c r="P403" s="67">
        <f ca="1"/>
        <v>196.26448191947583</v>
      </c>
    </row>
    <row r="404" spans="15:16" x14ac:dyDescent="0.35">
      <c r="O404" s="67">
        <f ca="1"/>
        <v>198.7450096712183</v>
      </c>
      <c r="P404" s="67">
        <f ca="1"/>
        <v>197.03839357043807</v>
      </c>
    </row>
    <row r="405" spans="15:16" x14ac:dyDescent="0.35">
      <c r="O405" s="67">
        <f ca="1"/>
        <v>198.66728484665165</v>
      </c>
      <c r="P405" s="67">
        <f ca="1"/>
        <v>200.03302390453049</v>
      </c>
    </row>
    <row r="406" spans="15:16" x14ac:dyDescent="0.35">
      <c r="O406" s="67">
        <f ca="1"/>
        <v>198.47972381184752</v>
      </c>
      <c r="P406" s="67">
        <f ca="1"/>
        <v>198.15457534352566</v>
      </c>
    </row>
    <row r="407" spans="15:16" x14ac:dyDescent="0.35">
      <c r="O407" s="67">
        <f ca="1"/>
        <v>200.31848372184919</v>
      </c>
      <c r="P407" s="67">
        <f ca="1"/>
        <v>201.09111835185499</v>
      </c>
    </row>
    <row r="408" spans="15:16" x14ac:dyDescent="0.35">
      <c r="O408" s="67">
        <f ca="1"/>
        <v>194.71288395716724</v>
      </c>
      <c r="P408" s="67">
        <f ca="1"/>
        <v>195.57438239071925</v>
      </c>
    </row>
    <row r="409" spans="15:16" x14ac:dyDescent="0.35">
      <c r="O409" s="67">
        <f ca="1"/>
        <v>209.44895975312568</v>
      </c>
      <c r="P409" s="67">
        <f ca="1"/>
        <v>209.12765329561154</v>
      </c>
    </row>
    <row r="410" spans="15:16" x14ac:dyDescent="0.35">
      <c r="O410" s="67">
        <f ca="1"/>
        <v>200.22890466019459</v>
      </c>
      <c r="P410" s="67">
        <f ca="1"/>
        <v>201.25814469765453</v>
      </c>
    </row>
    <row r="411" spans="15:16" x14ac:dyDescent="0.35">
      <c r="O411" s="67">
        <f ca="1"/>
        <v>199.95669150220616</v>
      </c>
      <c r="P411" s="67">
        <f ca="1"/>
        <v>198.59917721756824</v>
      </c>
    </row>
    <row r="412" spans="15:16" x14ac:dyDescent="0.35">
      <c r="O412" s="67">
        <f ca="1"/>
        <v>202.20105051326854</v>
      </c>
      <c r="P412" s="67">
        <f ca="1"/>
        <v>201.3895853556233</v>
      </c>
    </row>
    <row r="413" spans="15:16" x14ac:dyDescent="0.35">
      <c r="O413" s="67">
        <f ca="1"/>
        <v>200.50588810394453</v>
      </c>
      <c r="P413" s="67">
        <f ca="1"/>
        <v>200.94706224974678</v>
      </c>
    </row>
    <row r="414" spans="15:16" x14ac:dyDescent="0.35">
      <c r="O414" s="67">
        <f ca="1"/>
        <v>202.2472820085294</v>
      </c>
      <c r="P414" s="67">
        <f ca="1"/>
        <v>202.15890057283178</v>
      </c>
    </row>
    <row r="415" spans="15:16" x14ac:dyDescent="0.35">
      <c r="O415" s="67">
        <f ca="1"/>
        <v>198.62007836519916</v>
      </c>
      <c r="P415" s="67">
        <f ca="1"/>
        <v>198.35844380422591</v>
      </c>
    </row>
    <row r="416" spans="15:16" x14ac:dyDescent="0.35">
      <c r="O416" s="67">
        <f ca="1"/>
        <v>199.9239761419328</v>
      </c>
      <c r="P416" s="67">
        <f ca="1"/>
        <v>200.23254286608278</v>
      </c>
    </row>
    <row r="417" spans="15:16" x14ac:dyDescent="0.35">
      <c r="O417" s="67">
        <f ca="1"/>
        <v>200.61057473778698</v>
      </c>
      <c r="P417" s="67">
        <f ca="1"/>
        <v>202.0581260685949</v>
      </c>
    </row>
    <row r="418" spans="15:16" x14ac:dyDescent="0.35">
      <c r="O418" s="67">
        <f ca="1"/>
        <v>200.88089573224389</v>
      </c>
      <c r="P418" s="67">
        <f ca="1"/>
        <v>198.95805112849621</v>
      </c>
    </row>
    <row r="419" spans="15:16" x14ac:dyDescent="0.35">
      <c r="O419" s="67">
        <f ca="1"/>
        <v>199.51610470251018</v>
      </c>
      <c r="P419" s="67">
        <f ca="1"/>
        <v>199.22676868798195</v>
      </c>
    </row>
    <row r="420" spans="15:16" x14ac:dyDescent="0.35">
      <c r="O420" s="67">
        <f ca="1"/>
        <v>201.98213752618878</v>
      </c>
      <c r="P420" s="67">
        <f ca="1"/>
        <v>201.1413987507411</v>
      </c>
    </row>
    <row r="421" spans="15:16" x14ac:dyDescent="0.35">
      <c r="O421" s="67">
        <f ca="1"/>
        <v>198.66709086387439</v>
      </c>
      <c r="P421" s="67">
        <f ca="1"/>
        <v>197.70208068878364</v>
      </c>
    </row>
    <row r="422" spans="15:16" x14ac:dyDescent="0.35">
      <c r="O422" s="67">
        <f ca="1"/>
        <v>198.36907558605142</v>
      </c>
      <c r="P422" s="67">
        <f ca="1"/>
        <v>199.1933122986573</v>
      </c>
    </row>
    <row r="423" spans="15:16" x14ac:dyDescent="0.35">
      <c r="O423" s="67">
        <f ca="1"/>
        <v>203.1602128503996</v>
      </c>
      <c r="P423" s="67">
        <f ca="1"/>
        <v>203.06365824319894</v>
      </c>
    </row>
    <row r="424" spans="15:16" x14ac:dyDescent="0.35">
      <c r="O424" s="67">
        <f ca="1"/>
        <v>203.56226478943802</v>
      </c>
      <c r="P424" s="67">
        <f ca="1"/>
        <v>202.27478121109425</v>
      </c>
    </row>
    <row r="425" spans="15:16" x14ac:dyDescent="0.35">
      <c r="O425" s="67">
        <f ca="1"/>
        <v>202.77338879638231</v>
      </c>
      <c r="P425" s="67">
        <f ca="1"/>
        <v>202.77046498205041</v>
      </c>
    </row>
    <row r="426" spans="15:16" x14ac:dyDescent="0.35">
      <c r="O426" s="67">
        <f ca="1"/>
        <v>199.59530235154693</v>
      </c>
      <c r="P426" s="67">
        <f ca="1"/>
        <v>199.50108681883341</v>
      </c>
    </row>
    <row r="427" spans="15:16" x14ac:dyDescent="0.35">
      <c r="O427" s="67">
        <f ca="1"/>
        <v>199.61206558892385</v>
      </c>
      <c r="P427" s="67">
        <f ca="1"/>
        <v>201.16359152806581</v>
      </c>
    </row>
    <row r="428" spans="15:16" x14ac:dyDescent="0.35">
      <c r="O428" s="67">
        <f ca="1"/>
        <v>198.78968570169118</v>
      </c>
      <c r="P428" s="67">
        <f ca="1"/>
        <v>200.58589306998167</v>
      </c>
    </row>
    <row r="429" spans="15:16" x14ac:dyDescent="0.35">
      <c r="O429" s="67">
        <f ca="1"/>
        <v>198.33527495238343</v>
      </c>
      <c r="P429" s="67">
        <f ca="1"/>
        <v>199.08380179023007</v>
      </c>
    </row>
    <row r="430" spans="15:16" x14ac:dyDescent="0.35">
      <c r="O430" s="67">
        <f ca="1"/>
        <v>199.03427647121782</v>
      </c>
      <c r="P430" s="67">
        <f ca="1"/>
        <v>199.99180949526166</v>
      </c>
    </row>
    <row r="431" spans="15:16" x14ac:dyDescent="0.35">
      <c r="O431" s="67">
        <f ca="1"/>
        <v>194.89627745578304</v>
      </c>
      <c r="P431" s="67">
        <f ca="1"/>
        <v>196.42968759456704</v>
      </c>
    </row>
    <row r="432" spans="15:16" x14ac:dyDescent="0.35">
      <c r="O432" s="67">
        <f ca="1"/>
        <v>206.74488587112185</v>
      </c>
      <c r="P432" s="67">
        <f ca="1"/>
        <v>207.81722996160065</v>
      </c>
    </row>
    <row r="433" spans="15:16" x14ac:dyDescent="0.35">
      <c r="O433" s="67">
        <f ca="1"/>
        <v>197.7673036058506</v>
      </c>
      <c r="P433" s="67">
        <f ca="1"/>
        <v>197.68085477122045</v>
      </c>
    </row>
    <row r="434" spans="15:16" x14ac:dyDescent="0.35">
      <c r="O434" s="67">
        <f ca="1"/>
        <v>198.8039316625497</v>
      </c>
      <c r="P434" s="67">
        <f ca="1"/>
        <v>200.84254884138977</v>
      </c>
    </row>
    <row r="435" spans="15:16" x14ac:dyDescent="0.35">
      <c r="O435" s="67">
        <f ca="1"/>
        <v>199.82110496201872</v>
      </c>
      <c r="P435" s="67">
        <f ca="1"/>
        <v>199.62668987602467</v>
      </c>
    </row>
    <row r="436" spans="15:16" x14ac:dyDescent="0.35">
      <c r="O436" s="67">
        <f ca="1"/>
        <v>197.22804592386728</v>
      </c>
      <c r="P436" s="67">
        <f ca="1"/>
        <v>196.88178732480191</v>
      </c>
    </row>
    <row r="437" spans="15:16" x14ac:dyDescent="0.35">
      <c r="O437" s="67">
        <f ca="1"/>
        <v>198.39537654155058</v>
      </c>
      <c r="P437" s="67">
        <f ca="1"/>
        <v>200.10000784998337</v>
      </c>
    </row>
    <row r="438" spans="15:16" x14ac:dyDescent="0.35">
      <c r="O438" s="67">
        <f ca="1"/>
        <v>202.6755674770304</v>
      </c>
      <c r="P438" s="67">
        <f ca="1"/>
        <v>203.14093209178409</v>
      </c>
    </row>
    <row r="439" spans="15:16" x14ac:dyDescent="0.35">
      <c r="O439" s="67">
        <f ca="1"/>
        <v>199.38389629015677</v>
      </c>
      <c r="P439" s="67">
        <f ca="1"/>
        <v>199.12109626412521</v>
      </c>
    </row>
    <row r="440" spans="15:16" x14ac:dyDescent="0.35">
      <c r="O440" s="67">
        <f ca="1"/>
        <v>199.33997780142823</v>
      </c>
      <c r="P440" s="67">
        <f ca="1"/>
        <v>198.46318673733768</v>
      </c>
    </row>
    <row r="441" spans="15:16" x14ac:dyDescent="0.35">
      <c r="O441" s="67">
        <f ca="1"/>
        <v>196.39339271387931</v>
      </c>
      <c r="P441" s="67">
        <f ca="1"/>
        <v>196.87606204206901</v>
      </c>
    </row>
    <row r="442" spans="15:16" x14ac:dyDescent="0.35">
      <c r="O442" s="67">
        <f ca="1"/>
        <v>198.62049531997889</v>
      </c>
      <c r="P442" s="67">
        <f ca="1"/>
        <v>198.1570459471728</v>
      </c>
    </row>
    <row r="443" spans="15:16" x14ac:dyDescent="0.35">
      <c r="O443" s="67">
        <f ca="1"/>
        <v>197.58621055286784</v>
      </c>
      <c r="P443" s="67">
        <f ca="1"/>
        <v>196.68796566136209</v>
      </c>
    </row>
    <row r="444" spans="15:16" x14ac:dyDescent="0.35">
      <c r="O444" s="67">
        <f ca="1"/>
        <v>203.99715377939677</v>
      </c>
      <c r="P444" s="67">
        <f ca="1"/>
        <v>202.14846857986143</v>
      </c>
    </row>
    <row r="445" spans="15:16" x14ac:dyDescent="0.35">
      <c r="O445" s="67">
        <f ca="1"/>
        <v>190.45523430361661</v>
      </c>
      <c r="P445" s="67">
        <f ca="1"/>
        <v>191.50285922454378</v>
      </c>
    </row>
    <row r="446" spans="15:16" x14ac:dyDescent="0.35">
      <c r="O446" s="67">
        <f ca="1"/>
        <v>202.79068823655865</v>
      </c>
      <c r="P446" s="67">
        <f ca="1"/>
        <v>202.77330857228955</v>
      </c>
    </row>
    <row r="447" spans="15:16" x14ac:dyDescent="0.35">
      <c r="O447" s="67">
        <f ca="1"/>
        <v>211.78027336307244</v>
      </c>
      <c r="P447" s="67">
        <f ca="1"/>
        <v>211.68121685048069</v>
      </c>
    </row>
    <row r="448" spans="15:16" x14ac:dyDescent="0.35">
      <c r="O448" s="67">
        <f ca="1"/>
        <v>190.37324235885907</v>
      </c>
      <c r="P448" s="67">
        <f ca="1"/>
        <v>190.37879087543155</v>
      </c>
    </row>
    <row r="449" spans="15:16" x14ac:dyDescent="0.35">
      <c r="O449" s="67">
        <f ca="1"/>
        <v>199.59687890238632</v>
      </c>
      <c r="P449" s="67">
        <f ca="1"/>
        <v>198.78246241390346</v>
      </c>
    </row>
    <row r="450" spans="15:16" x14ac:dyDescent="0.35">
      <c r="O450" s="67">
        <f ca="1"/>
        <v>198.04198021964675</v>
      </c>
      <c r="P450" s="67">
        <f ca="1"/>
        <v>198.42960783895546</v>
      </c>
    </row>
    <row r="451" spans="15:16" x14ac:dyDescent="0.35">
      <c r="O451" s="67">
        <f ca="1"/>
        <v>203.11499047307942</v>
      </c>
      <c r="P451" s="67">
        <f ca="1"/>
        <v>203.59990969821999</v>
      </c>
    </row>
    <row r="452" spans="15:16" x14ac:dyDescent="0.35">
      <c r="O452" s="67">
        <f ca="1"/>
        <v>199.14261152256995</v>
      </c>
      <c r="P452" s="67">
        <f ca="1"/>
        <v>199.61979242051885</v>
      </c>
    </row>
    <row r="453" spans="15:16" x14ac:dyDescent="0.35">
      <c r="O453" s="67">
        <f ca="1"/>
        <v>201.69415878681204</v>
      </c>
      <c r="P453" s="67">
        <f ca="1"/>
        <v>201.73031092048058</v>
      </c>
    </row>
    <row r="454" spans="15:16" x14ac:dyDescent="0.35">
      <c r="O454" s="67">
        <f ca="1"/>
        <v>199.13807132746837</v>
      </c>
      <c r="P454" s="67">
        <f ca="1"/>
        <v>201.74017180064547</v>
      </c>
    </row>
    <row r="455" spans="15:16" x14ac:dyDescent="0.35">
      <c r="O455" s="67">
        <f ca="1"/>
        <v>199.59508158258618</v>
      </c>
      <c r="P455" s="67">
        <f ca="1"/>
        <v>198.47425601130388</v>
      </c>
    </row>
    <row r="456" spans="15:16" x14ac:dyDescent="0.35">
      <c r="O456" s="67">
        <f ca="1"/>
        <v>196.97313171489776</v>
      </c>
      <c r="P456" s="67">
        <f ca="1"/>
        <v>196.06365138472313</v>
      </c>
    </row>
    <row r="457" spans="15:16" x14ac:dyDescent="0.35">
      <c r="O457" s="67">
        <f ca="1"/>
        <v>193.99527963789058</v>
      </c>
      <c r="P457" s="67">
        <f ca="1"/>
        <v>194.06386689044032</v>
      </c>
    </row>
    <row r="458" spans="15:16" x14ac:dyDescent="0.35">
      <c r="O458" s="67">
        <f ca="1"/>
        <v>205.09057112300769</v>
      </c>
      <c r="P458" s="67">
        <f ca="1"/>
        <v>202.95912726167484</v>
      </c>
    </row>
    <row r="459" spans="15:16" x14ac:dyDescent="0.35">
      <c r="O459" s="67">
        <f ca="1"/>
        <v>200.18798101254436</v>
      </c>
      <c r="P459" s="67">
        <f ca="1"/>
        <v>200.41972575865552</v>
      </c>
    </row>
    <row r="460" spans="15:16" x14ac:dyDescent="0.35">
      <c r="O460" s="67">
        <f ca="1"/>
        <v>199.60111922642574</v>
      </c>
      <c r="P460" s="67">
        <f ca="1"/>
        <v>200.91211863952833</v>
      </c>
    </row>
    <row r="461" spans="15:16" x14ac:dyDescent="0.35">
      <c r="O461" s="67">
        <f ca="1"/>
        <v>201.0142843519846</v>
      </c>
      <c r="P461" s="67">
        <f ca="1"/>
        <v>199.8502056440723</v>
      </c>
    </row>
    <row r="462" spans="15:16" x14ac:dyDescent="0.35">
      <c r="O462" s="67">
        <f ca="1"/>
        <v>207.58593263173628</v>
      </c>
      <c r="P462" s="67">
        <f ca="1"/>
        <v>207.54712561251353</v>
      </c>
    </row>
    <row r="463" spans="15:16" x14ac:dyDescent="0.35">
      <c r="O463" s="67">
        <f ca="1"/>
        <v>197.89749366004096</v>
      </c>
      <c r="P463" s="67">
        <f ca="1"/>
        <v>197.98829255376194</v>
      </c>
    </row>
    <row r="464" spans="15:16" x14ac:dyDescent="0.35">
      <c r="O464" s="67">
        <f ca="1"/>
        <v>198.3547263408164</v>
      </c>
      <c r="P464" s="67">
        <f ca="1"/>
        <v>197.35699295977838</v>
      </c>
    </row>
    <row r="465" spans="15:16" x14ac:dyDescent="0.35">
      <c r="O465" s="67">
        <f ca="1"/>
        <v>195.96675270434156</v>
      </c>
      <c r="P465" s="67">
        <f ca="1"/>
        <v>196.06082075933506</v>
      </c>
    </row>
    <row r="466" spans="15:16" x14ac:dyDescent="0.35">
      <c r="O466" s="67">
        <f ca="1"/>
        <v>200.09803233746459</v>
      </c>
      <c r="P466" s="67">
        <f ca="1"/>
        <v>199.76246718435681</v>
      </c>
    </row>
    <row r="467" spans="15:16" x14ac:dyDescent="0.35">
      <c r="O467" s="67">
        <f ca="1"/>
        <v>193.82874115186081</v>
      </c>
      <c r="P467" s="67">
        <f ca="1"/>
        <v>195.02534493012504</v>
      </c>
    </row>
    <row r="468" spans="15:16" x14ac:dyDescent="0.35">
      <c r="O468" s="67">
        <f ca="1"/>
        <v>195.31350400855015</v>
      </c>
      <c r="P468" s="67">
        <f ca="1"/>
        <v>194.82212750876468</v>
      </c>
    </row>
    <row r="469" spans="15:16" x14ac:dyDescent="0.35">
      <c r="O469" s="67">
        <f ca="1"/>
        <v>199.98685461810391</v>
      </c>
      <c r="P469" s="67">
        <f ca="1"/>
        <v>199.90804523946633</v>
      </c>
    </row>
    <row r="470" spans="15:16" x14ac:dyDescent="0.35">
      <c r="O470" s="67">
        <f ca="1"/>
        <v>198.32788394445924</v>
      </c>
      <c r="P470" s="67">
        <f ca="1"/>
        <v>198.00928614408804</v>
      </c>
    </row>
    <row r="471" spans="15:16" x14ac:dyDescent="0.35">
      <c r="O471" s="67">
        <f ca="1"/>
        <v>197.28442844684716</v>
      </c>
      <c r="P471" s="67">
        <f ca="1"/>
        <v>196.82976353030114</v>
      </c>
    </row>
    <row r="472" spans="15:16" x14ac:dyDescent="0.35">
      <c r="O472" s="67">
        <f ca="1"/>
        <v>202.16717852056848</v>
      </c>
      <c r="P472" s="67">
        <f ca="1"/>
        <v>201.25177484554777</v>
      </c>
    </row>
    <row r="473" spans="15:16" x14ac:dyDescent="0.35">
      <c r="O473" s="67">
        <f ca="1"/>
        <v>205.5999987320107</v>
      </c>
      <c r="P473" s="67">
        <f ca="1"/>
        <v>204.59114676315787</v>
      </c>
    </row>
    <row r="474" spans="15:16" x14ac:dyDescent="0.35">
      <c r="O474" s="67">
        <f ca="1"/>
        <v>193.56015443753171</v>
      </c>
      <c r="P474" s="67">
        <f ca="1"/>
        <v>192.30727334040918</v>
      </c>
    </row>
    <row r="475" spans="15:16" x14ac:dyDescent="0.35">
      <c r="O475" s="67">
        <f ca="1"/>
        <v>197.87476658287551</v>
      </c>
      <c r="P475" s="67">
        <f ca="1"/>
        <v>197.83721757838245</v>
      </c>
    </row>
    <row r="476" spans="15:16" x14ac:dyDescent="0.35">
      <c r="O476" s="67">
        <f ca="1"/>
        <v>201.42159580561471</v>
      </c>
      <c r="P476" s="67">
        <f ca="1"/>
        <v>201.36322388287061</v>
      </c>
    </row>
    <row r="477" spans="15:16" x14ac:dyDescent="0.35">
      <c r="O477" s="67">
        <f ca="1"/>
        <v>197.04526750126175</v>
      </c>
      <c r="P477" s="67">
        <f ca="1"/>
        <v>197.39653037416875</v>
      </c>
    </row>
    <row r="478" spans="15:16" x14ac:dyDescent="0.35">
      <c r="O478" s="67">
        <f ca="1"/>
        <v>197.2733258789483</v>
      </c>
      <c r="P478" s="67">
        <f ca="1"/>
        <v>198.11211358770424</v>
      </c>
    </row>
    <row r="479" spans="15:16" x14ac:dyDescent="0.35">
      <c r="O479" s="67">
        <f ca="1"/>
        <v>199.31220284120661</v>
      </c>
      <c r="P479" s="67">
        <f ca="1"/>
        <v>199.41109317768874</v>
      </c>
    </row>
    <row r="480" spans="15:16" x14ac:dyDescent="0.35">
      <c r="O480" s="67">
        <f ca="1"/>
        <v>197.90163401393528</v>
      </c>
      <c r="P480" s="67">
        <f ca="1"/>
        <v>199.24436595714863</v>
      </c>
    </row>
    <row r="481" spans="15:16" x14ac:dyDescent="0.35">
      <c r="O481" s="67">
        <f ca="1"/>
        <v>204.94468513659208</v>
      </c>
      <c r="P481" s="67">
        <f ca="1"/>
        <v>203.63179242417303</v>
      </c>
    </row>
    <row r="482" spans="15:16" x14ac:dyDescent="0.35">
      <c r="O482" s="67">
        <f ca="1"/>
        <v>200.90419803131192</v>
      </c>
      <c r="P482" s="67">
        <f ca="1"/>
        <v>201.56821603981206</v>
      </c>
    </row>
    <row r="483" spans="15:16" x14ac:dyDescent="0.35">
      <c r="O483" s="67">
        <f ca="1"/>
        <v>194.55096496391877</v>
      </c>
      <c r="P483" s="67">
        <f ca="1"/>
        <v>194.16596003964446</v>
      </c>
    </row>
    <row r="484" spans="15:16" x14ac:dyDescent="0.35">
      <c r="O484" s="67">
        <f ca="1"/>
        <v>196.25087768976724</v>
      </c>
      <c r="P484" s="67">
        <f ca="1"/>
        <v>194.26964222883254</v>
      </c>
    </row>
    <row r="485" spans="15:16" x14ac:dyDescent="0.35">
      <c r="O485" s="67">
        <f ca="1"/>
        <v>196.857599047386</v>
      </c>
      <c r="P485" s="67">
        <f ca="1"/>
        <v>196.25150345431976</v>
      </c>
    </row>
    <row r="486" spans="15:16" x14ac:dyDescent="0.35">
      <c r="O486" s="67">
        <f ca="1"/>
        <v>202.82564855411775</v>
      </c>
      <c r="P486" s="67">
        <f ca="1"/>
        <v>203.24380445559785</v>
      </c>
    </row>
    <row r="487" spans="15:16" x14ac:dyDescent="0.35">
      <c r="O487" s="67">
        <f ca="1"/>
        <v>197.75420180816994</v>
      </c>
      <c r="P487" s="67">
        <f ca="1"/>
        <v>198.26871430485903</v>
      </c>
    </row>
    <row r="488" spans="15:16" x14ac:dyDescent="0.35">
      <c r="O488" s="67">
        <f ca="1"/>
        <v>200.46008124101505</v>
      </c>
      <c r="P488" s="67">
        <f ca="1"/>
        <v>199.89746561696379</v>
      </c>
    </row>
    <row r="489" spans="15:16" x14ac:dyDescent="0.35">
      <c r="O489" s="67">
        <f ca="1"/>
        <v>197.50185872879428</v>
      </c>
      <c r="P489" s="67">
        <f ca="1"/>
        <v>197.02045323475167</v>
      </c>
    </row>
    <row r="490" spans="15:16" x14ac:dyDescent="0.35">
      <c r="O490" s="67">
        <f ca="1"/>
        <v>207.37753420684754</v>
      </c>
      <c r="P490" s="67">
        <f ca="1"/>
        <v>207.24234918923835</v>
      </c>
    </row>
    <row r="491" spans="15:16" x14ac:dyDescent="0.35">
      <c r="O491" s="67">
        <f ca="1"/>
        <v>201.43011450508558</v>
      </c>
      <c r="P491" s="67">
        <f ca="1"/>
        <v>201.83656053220039</v>
      </c>
    </row>
    <row r="492" spans="15:16" x14ac:dyDescent="0.35">
      <c r="O492" s="67">
        <f ca="1"/>
        <v>204.49063552304875</v>
      </c>
      <c r="P492" s="67">
        <f ca="1"/>
        <v>202.155033370773</v>
      </c>
    </row>
    <row r="493" spans="15:16" x14ac:dyDescent="0.35">
      <c r="O493" s="67">
        <f ca="1"/>
        <v>200.90699353003689</v>
      </c>
      <c r="P493" s="67">
        <f ca="1"/>
        <v>201.33613723651268</v>
      </c>
    </row>
    <row r="494" spans="15:16" x14ac:dyDescent="0.35">
      <c r="O494" s="67">
        <f ca="1"/>
        <v>200.75879492334238</v>
      </c>
      <c r="P494" s="67">
        <f ca="1"/>
        <v>200.69113291742161</v>
      </c>
    </row>
    <row r="495" spans="15:16" x14ac:dyDescent="0.35">
      <c r="O495" s="67">
        <f ca="1"/>
        <v>200.66549473633631</v>
      </c>
      <c r="P495" s="67">
        <f ca="1"/>
        <v>199.72107523808378</v>
      </c>
    </row>
    <row r="496" spans="15:16" x14ac:dyDescent="0.35">
      <c r="O496" s="67">
        <f ca="1"/>
        <v>201.82875186829523</v>
      </c>
      <c r="P496" s="67">
        <f ca="1"/>
        <v>202.08563615338537</v>
      </c>
    </row>
    <row r="497" spans="15:16" x14ac:dyDescent="0.35">
      <c r="O497" s="67">
        <f ca="1"/>
        <v>198.35019791444978</v>
      </c>
      <c r="P497" s="67">
        <f ca="1"/>
        <v>196.6927273755262</v>
      </c>
    </row>
    <row r="498" spans="15:16" x14ac:dyDescent="0.35">
      <c r="O498" s="67">
        <f ca="1"/>
        <v>196.48110833018725</v>
      </c>
      <c r="P498" s="67">
        <f ca="1"/>
        <v>195.55430110838989</v>
      </c>
    </row>
    <row r="499" spans="15:16" x14ac:dyDescent="0.35">
      <c r="O499" s="67">
        <f ca="1"/>
        <v>193.9513000887502</v>
      </c>
      <c r="P499" s="67">
        <f ca="1"/>
        <v>193.7308152499435</v>
      </c>
    </row>
    <row r="500" spans="15:16" x14ac:dyDescent="0.35">
      <c r="O500" s="67">
        <f ca="1"/>
        <v>194.96965876750866</v>
      </c>
      <c r="P500" s="67">
        <f ca="1"/>
        <v>196.51471116783151</v>
      </c>
    </row>
    <row r="501" spans="15:16" x14ac:dyDescent="0.35">
      <c r="O501" s="67">
        <f ca="1"/>
        <v>203.59498834033172</v>
      </c>
      <c r="P501" s="67">
        <f ca="1"/>
        <v>204.16391497908057</v>
      </c>
    </row>
    <row r="502" spans="15:16" x14ac:dyDescent="0.35">
      <c r="O502" s="67">
        <f ca="1"/>
        <v>202.32705063126099</v>
      </c>
      <c r="P502" s="67">
        <f ca="1"/>
        <v>201.41740372804077</v>
      </c>
    </row>
    <row r="503" spans="15:16" x14ac:dyDescent="0.35">
      <c r="O503" s="67">
        <f ca="1"/>
        <v>193.57090997325002</v>
      </c>
      <c r="P503" s="67">
        <f ca="1"/>
        <v>195.89715663143491</v>
      </c>
    </row>
    <row r="504" spans="15:16" x14ac:dyDescent="0.35">
      <c r="O504" s="67">
        <f ca="1"/>
        <v>203.37920391352208</v>
      </c>
      <c r="P504" s="67">
        <f ca="1"/>
        <v>204.60426890553174</v>
      </c>
    </row>
    <row r="505" spans="15:16" x14ac:dyDescent="0.35">
      <c r="O505" s="67">
        <f ca="1"/>
        <v>203.6460859216179</v>
      </c>
      <c r="P505" s="67">
        <f ca="1"/>
        <v>202.63354267691622</v>
      </c>
    </row>
    <row r="506" spans="15:16" x14ac:dyDescent="0.35">
      <c r="O506" s="67">
        <f ca="1"/>
        <v>197.92907975283566</v>
      </c>
      <c r="P506" s="67">
        <f ca="1"/>
        <v>197.82624629718617</v>
      </c>
    </row>
    <row r="507" spans="15:16" x14ac:dyDescent="0.35">
      <c r="O507" s="67">
        <f ca="1"/>
        <v>199.48696156794591</v>
      </c>
      <c r="P507" s="67">
        <f ca="1"/>
        <v>200.00332273587199</v>
      </c>
    </row>
    <row r="508" spans="15:16" x14ac:dyDescent="0.35">
      <c r="O508" s="67">
        <f ca="1"/>
        <v>201.3961738165678</v>
      </c>
      <c r="P508" s="67">
        <f ca="1"/>
        <v>201.21092555836159</v>
      </c>
    </row>
    <row r="509" spans="15:16" x14ac:dyDescent="0.35">
      <c r="O509" s="67">
        <f ca="1"/>
        <v>199.90075082139316</v>
      </c>
      <c r="P509" s="67">
        <f ca="1"/>
        <v>199.54791503104724</v>
      </c>
    </row>
    <row r="510" spans="15:16" x14ac:dyDescent="0.35">
      <c r="O510" s="67">
        <f ca="1"/>
        <v>200.28036797497552</v>
      </c>
      <c r="P510" s="67">
        <f ca="1"/>
        <v>201.06518483231358</v>
      </c>
    </row>
    <row r="511" spans="15:16" x14ac:dyDescent="0.35">
      <c r="O511" s="67">
        <f ca="1"/>
        <v>193.08046562211055</v>
      </c>
      <c r="P511" s="67">
        <f ca="1"/>
        <v>193.32459363748836</v>
      </c>
    </row>
    <row r="512" spans="15:16" x14ac:dyDescent="0.35">
      <c r="O512" s="67">
        <f ca="1"/>
        <v>205.6405383674861</v>
      </c>
      <c r="P512" s="67">
        <f ca="1"/>
        <v>204.89036292868903</v>
      </c>
    </row>
    <row r="513" spans="15:16" x14ac:dyDescent="0.35">
      <c r="O513" s="67">
        <f ca="1"/>
        <v>198.94997220930316</v>
      </c>
      <c r="P513" s="67">
        <f ca="1"/>
        <v>199.33297488974046</v>
      </c>
    </row>
    <row r="514" spans="15:16" x14ac:dyDescent="0.35">
      <c r="O514" s="67">
        <f ca="1"/>
        <v>195.02233673588776</v>
      </c>
      <c r="P514" s="67">
        <f ca="1"/>
        <v>194.55057087135961</v>
      </c>
    </row>
    <row r="515" spans="15:16" x14ac:dyDescent="0.35">
      <c r="O515" s="67">
        <f ca="1"/>
        <v>201.69291531639533</v>
      </c>
      <c r="P515" s="67">
        <f ca="1"/>
        <v>200.74643731045876</v>
      </c>
    </row>
    <row r="516" spans="15:16" x14ac:dyDescent="0.35">
      <c r="O516" s="67">
        <f ca="1"/>
        <v>202.39142497071933</v>
      </c>
      <c r="P516" s="67">
        <f ca="1"/>
        <v>200.68596017385596</v>
      </c>
    </row>
    <row r="517" spans="15:16" x14ac:dyDescent="0.35">
      <c r="O517" s="67">
        <f ca="1"/>
        <v>197.31412160949566</v>
      </c>
      <c r="P517" s="67">
        <f ca="1"/>
        <v>196.78677916723038</v>
      </c>
    </row>
    <row r="518" spans="15:16" x14ac:dyDescent="0.35">
      <c r="O518" s="67">
        <f ca="1"/>
        <v>203.39199849715098</v>
      </c>
      <c r="P518" s="67">
        <f ca="1"/>
        <v>202.92451236209374</v>
      </c>
    </row>
    <row r="519" spans="15:16" x14ac:dyDescent="0.35">
      <c r="O519" s="67">
        <f ca="1"/>
        <v>196.65842598708429</v>
      </c>
      <c r="P519" s="67">
        <f ca="1"/>
        <v>194.38506636030263</v>
      </c>
    </row>
    <row r="520" spans="15:16" x14ac:dyDescent="0.35">
      <c r="O520" s="67">
        <f ca="1"/>
        <v>196.78265693643499</v>
      </c>
      <c r="P520" s="67">
        <f ca="1"/>
        <v>197.01408268848056</v>
      </c>
    </row>
    <row r="521" spans="15:16" x14ac:dyDescent="0.35">
      <c r="O521" s="67">
        <f ca="1"/>
        <v>192.56500166185663</v>
      </c>
      <c r="P521" s="67">
        <f ca="1"/>
        <v>190.89981556852646</v>
      </c>
    </row>
    <row r="522" spans="15:16" x14ac:dyDescent="0.35">
      <c r="O522" s="67">
        <f ca="1"/>
        <v>204.14022656597422</v>
      </c>
      <c r="P522" s="67">
        <f ca="1"/>
        <v>203.47586339989508</v>
      </c>
    </row>
    <row r="523" spans="15:16" x14ac:dyDescent="0.35">
      <c r="O523" s="67">
        <f ca="1"/>
        <v>207.47936056818955</v>
      </c>
      <c r="P523" s="67">
        <f ca="1"/>
        <v>207.30044733279351</v>
      </c>
    </row>
    <row r="524" spans="15:16" x14ac:dyDescent="0.35">
      <c r="O524" s="67">
        <f ca="1"/>
        <v>199.97532045732422</v>
      </c>
      <c r="P524" s="67">
        <f ca="1"/>
        <v>199.76150464666941</v>
      </c>
    </row>
    <row r="525" spans="15:16" x14ac:dyDescent="0.35">
      <c r="O525" s="67">
        <f ca="1"/>
        <v>195.49109852468129</v>
      </c>
      <c r="P525" s="67">
        <f ca="1"/>
        <v>195.82440430342547</v>
      </c>
    </row>
    <row r="526" spans="15:16" x14ac:dyDescent="0.35">
      <c r="O526" s="67">
        <f ca="1"/>
        <v>200.91253276985836</v>
      </c>
      <c r="P526" s="67">
        <f ca="1"/>
        <v>201.41678596708897</v>
      </c>
    </row>
    <row r="527" spans="15:16" x14ac:dyDescent="0.35">
      <c r="O527" s="67">
        <f ca="1"/>
        <v>195.3006466780098</v>
      </c>
      <c r="P527" s="67">
        <f ca="1"/>
        <v>195.99849770460295</v>
      </c>
    </row>
    <row r="528" spans="15:16" x14ac:dyDescent="0.35">
      <c r="O528" s="67">
        <f ca="1"/>
        <v>198.69690077761405</v>
      </c>
      <c r="P528" s="67">
        <f ca="1"/>
        <v>198.34533774284057</v>
      </c>
    </row>
    <row r="529" spans="15:16" x14ac:dyDescent="0.35">
      <c r="O529" s="67">
        <f ca="1"/>
        <v>199.9611077105738</v>
      </c>
      <c r="P529" s="67">
        <f ca="1"/>
        <v>200.71188718946442</v>
      </c>
    </row>
    <row r="530" spans="15:16" x14ac:dyDescent="0.35">
      <c r="O530" s="67">
        <f ca="1"/>
        <v>196.95308286721345</v>
      </c>
      <c r="P530" s="67">
        <f ca="1"/>
        <v>195.08484724667468</v>
      </c>
    </row>
    <row r="531" spans="15:16" x14ac:dyDescent="0.35">
      <c r="O531" s="67">
        <f ca="1"/>
        <v>187.80712731665511</v>
      </c>
      <c r="P531" s="67">
        <f ca="1"/>
        <v>188.17794119300538</v>
      </c>
    </row>
    <row r="532" spans="15:16" x14ac:dyDescent="0.35">
      <c r="O532" s="67">
        <f ca="1"/>
        <v>196.3156919304547</v>
      </c>
      <c r="P532" s="67">
        <f ca="1"/>
        <v>196.96995642658416</v>
      </c>
    </row>
    <row r="533" spans="15:16" x14ac:dyDescent="0.35">
      <c r="O533" s="67">
        <f ca="1"/>
        <v>196.45502767267908</v>
      </c>
      <c r="P533" s="67">
        <f ca="1"/>
        <v>195.74258964809286</v>
      </c>
    </row>
    <row r="534" spans="15:16" x14ac:dyDescent="0.35">
      <c r="O534" s="67">
        <f ca="1"/>
        <v>200.83949120777913</v>
      </c>
      <c r="P534" s="67">
        <f ca="1"/>
        <v>202.84599067323146</v>
      </c>
    </row>
    <row r="535" spans="15:16" x14ac:dyDescent="0.35">
      <c r="O535" s="67">
        <f ca="1"/>
        <v>203.77862255659457</v>
      </c>
      <c r="P535" s="67">
        <f ca="1"/>
        <v>204.82588592789946</v>
      </c>
    </row>
    <row r="536" spans="15:16" x14ac:dyDescent="0.35">
      <c r="O536" s="67">
        <f ca="1"/>
        <v>200.97092227627496</v>
      </c>
      <c r="P536" s="67">
        <f ca="1"/>
        <v>200.29406840233395</v>
      </c>
    </row>
    <row r="537" spans="15:16" x14ac:dyDescent="0.35">
      <c r="O537" s="67">
        <f ca="1"/>
        <v>198.30610038271817</v>
      </c>
      <c r="P537" s="67">
        <f ca="1"/>
        <v>197.50448695042954</v>
      </c>
    </row>
    <row r="538" spans="15:16" x14ac:dyDescent="0.35">
      <c r="O538" s="67">
        <f ca="1"/>
        <v>200.9307359414116</v>
      </c>
      <c r="P538" s="67">
        <f ca="1"/>
        <v>201.24718905895801</v>
      </c>
    </row>
    <row r="539" spans="15:16" x14ac:dyDescent="0.35">
      <c r="O539" s="67">
        <f ca="1"/>
        <v>200.23638309997844</v>
      </c>
      <c r="P539" s="67">
        <f ca="1"/>
        <v>200.42517899517787</v>
      </c>
    </row>
    <row r="540" spans="15:16" x14ac:dyDescent="0.35">
      <c r="O540" s="67">
        <f ca="1"/>
        <v>201.14490877136055</v>
      </c>
      <c r="P540" s="67">
        <f ca="1"/>
        <v>199.54214245049559</v>
      </c>
    </row>
    <row r="541" spans="15:16" x14ac:dyDescent="0.35">
      <c r="O541" s="67">
        <f ca="1"/>
        <v>199.54092928874519</v>
      </c>
      <c r="P541" s="67">
        <f ca="1"/>
        <v>200.43821481277334</v>
      </c>
    </row>
    <row r="542" spans="15:16" x14ac:dyDescent="0.35">
      <c r="O542" s="67">
        <f ca="1"/>
        <v>204.58572037583116</v>
      </c>
      <c r="P542" s="67">
        <f ca="1"/>
        <v>205.03377348714065</v>
      </c>
    </row>
    <row r="543" spans="15:16" x14ac:dyDescent="0.35">
      <c r="O543" s="67">
        <f ca="1"/>
        <v>197.11443183707146</v>
      </c>
      <c r="P543" s="67">
        <f ca="1"/>
        <v>195.56822653547525</v>
      </c>
    </row>
    <row r="544" spans="15:16" x14ac:dyDescent="0.35">
      <c r="O544" s="67">
        <f ca="1"/>
        <v>193.13985073441384</v>
      </c>
      <c r="P544" s="67">
        <f ca="1"/>
        <v>194.53470413936043</v>
      </c>
    </row>
    <row r="545" spans="15:16" x14ac:dyDescent="0.35">
      <c r="O545" s="67">
        <f ca="1"/>
        <v>199.15044705225804</v>
      </c>
      <c r="P545" s="67">
        <f ca="1"/>
        <v>199.8993621621172</v>
      </c>
    </row>
    <row r="546" spans="15:16" x14ac:dyDescent="0.35">
      <c r="O546" s="67">
        <f ca="1"/>
        <v>196.28773470123005</v>
      </c>
      <c r="P546" s="67">
        <f ca="1"/>
        <v>196.52777219247858</v>
      </c>
    </row>
    <row r="547" spans="15:16" x14ac:dyDescent="0.35">
      <c r="O547" s="67">
        <f ca="1"/>
        <v>200.94803171474786</v>
      </c>
      <c r="P547" s="67">
        <f ca="1"/>
        <v>198.98138673785652</v>
      </c>
    </row>
    <row r="548" spans="15:16" x14ac:dyDescent="0.35">
      <c r="O548" s="67">
        <f ca="1"/>
        <v>199.04790051141558</v>
      </c>
      <c r="P548" s="67">
        <f ca="1"/>
        <v>199.3693090703039</v>
      </c>
    </row>
    <row r="549" spans="15:16" x14ac:dyDescent="0.35">
      <c r="O549" s="67">
        <f ca="1"/>
        <v>197.82643010099139</v>
      </c>
      <c r="P549" s="67">
        <f ca="1"/>
        <v>197.32216893614998</v>
      </c>
    </row>
    <row r="550" spans="15:16" x14ac:dyDescent="0.35">
      <c r="O550" s="67">
        <f ca="1"/>
        <v>197.4966566863234</v>
      </c>
      <c r="P550" s="67">
        <f ca="1"/>
        <v>199.13006622662223</v>
      </c>
    </row>
    <row r="551" spans="15:16" x14ac:dyDescent="0.35">
      <c r="O551" s="67">
        <f ca="1"/>
        <v>197.84125322066333</v>
      </c>
      <c r="P551" s="67">
        <f ca="1"/>
        <v>197.21643877127616</v>
      </c>
    </row>
    <row r="552" spans="15:16" x14ac:dyDescent="0.35">
      <c r="O552" s="67">
        <f ca="1"/>
        <v>199.47265067225433</v>
      </c>
      <c r="P552" s="67">
        <f ca="1"/>
        <v>201.30943044238415</v>
      </c>
    </row>
    <row r="553" spans="15:16" x14ac:dyDescent="0.35">
      <c r="O553" s="67">
        <f ca="1"/>
        <v>195.37584620475732</v>
      </c>
      <c r="P553" s="67">
        <f ca="1"/>
        <v>194.93425987292326</v>
      </c>
    </row>
    <row r="554" spans="15:16" x14ac:dyDescent="0.35">
      <c r="O554" s="67">
        <f ca="1"/>
        <v>196.76471854665476</v>
      </c>
      <c r="P554" s="67">
        <f ca="1"/>
        <v>194.94906589213446</v>
      </c>
    </row>
    <row r="555" spans="15:16" x14ac:dyDescent="0.35">
      <c r="O555" s="67">
        <f ca="1"/>
        <v>199.60180672401526</v>
      </c>
      <c r="P555" s="67">
        <f ca="1"/>
        <v>200.72534687132344</v>
      </c>
    </row>
    <row r="556" spans="15:16" x14ac:dyDescent="0.35">
      <c r="O556" s="67">
        <f ca="1"/>
        <v>193.14388836222699</v>
      </c>
      <c r="P556" s="67">
        <f ca="1"/>
        <v>194.84204721215329</v>
      </c>
    </row>
    <row r="557" spans="15:16" x14ac:dyDescent="0.35">
      <c r="O557" s="67">
        <f ca="1"/>
        <v>199.18877207404111</v>
      </c>
      <c r="P557" s="67">
        <f ca="1"/>
        <v>196.55775759471845</v>
      </c>
    </row>
    <row r="558" spans="15:16" x14ac:dyDescent="0.35">
      <c r="O558" s="67">
        <f ca="1"/>
        <v>205.26031695364918</v>
      </c>
      <c r="P558" s="67">
        <f ca="1"/>
        <v>205.97109370841662</v>
      </c>
    </row>
    <row r="559" spans="15:16" x14ac:dyDescent="0.35">
      <c r="O559" s="67">
        <f ca="1"/>
        <v>208.1609907570529</v>
      </c>
      <c r="P559" s="67">
        <f ca="1"/>
        <v>208.55134231512577</v>
      </c>
    </row>
    <row r="560" spans="15:16" x14ac:dyDescent="0.35">
      <c r="O560" s="67">
        <f ca="1"/>
        <v>201.90122651860054</v>
      </c>
      <c r="P560" s="67">
        <f ca="1"/>
        <v>200.0200182998033</v>
      </c>
    </row>
    <row r="561" spans="15:16" x14ac:dyDescent="0.35">
      <c r="O561" s="67">
        <f ca="1"/>
        <v>192.95369446584743</v>
      </c>
      <c r="P561" s="67">
        <f ca="1"/>
        <v>193.56282498280831</v>
      </c>
    </row>
    <row r="562" spans="15:16" x14ac:dyDescent="0.35">
      <c r="O562" s="67">
        <f ca="1"/>
        <v>207.54986918744808</v>
      </c>
      <c r="P562" s="67">
        <f ca="1"/>
        <v>208.38235308942791</v>
      </c>
    </row>
    <row r="563" spans="15:16" x14ac:dyDescent="0.35">
      <c r="O563" s="67">
        <f ca="1"/>
        <v>199.70490617797537</v>
      </c>
      <c r="P563" s="67">
        <f ca="1"/>
        <v>199.03204497934621</v>
      </c>
    </row>
    <row r="564" spans="15:16" x14ac:dyDescent="0.35">
      <c r="O564" s="67">
        <f ca="1"/>
        <v>198.04814850057011</v>
      </c>
      <c r="P564" s="67">
        <f ca="1"/>
        <v>197.43689317110025</v>
      </c>
    </row>
    <row r="565" spans="15:16" x14ac:dyDescent="0.35">
      <c r="O565" s="67">
        <f ca="1"/>
        <v>200.26957963481931</v>
      </c>
      <c r="P565" s="67">
        <f ca="1"/>
        <v>200.15269166855566</v>
      </c>
    </row>
    <row r="566" spans="15:16" x14ac:dyDescent="0.35">
      <c r="O566" s="67">
        <f ca="1"/>
        <v>204.8743405912368</v>
      </c>
      <c r="P566" s="67">
        <f ca="1"/>
        <v>207.31390786013546</v>
      </c>
    </row>
    <row r="567" spans="15:16" x14ac:dyDescent="0.35">
      <c r="O567" s="67">
        <f ca="1"/>
        <v>195.35181763815271</v>
      </c>
      <c r="P567" s="67">
        <f ca="1"/>
        <v>194.2779733196904</v>
      </c>
    </row>
    <row r="568" spans="15:16" x14ac:dyDescent="0.35">
      <c r="O568" s="67">
        <f ca="1"/>
        <v>202.18018510988722</v>
      </c>
      <c r="P568" s="67">
        <f ca="1"/>
        <v>202.58095839986564</v>
      </c>
    </row>
    <row r="569" spans="15:16" x14ac:dyDescent="0.35">
      <c r="O569" s="67">
        <f ca="1"/>
        <v>197.09268985206194</v>
      </c>
      <c r="P569" s="67">
        <f ca="1"/>
        <v>197.26834876741867</v>
      </c>
    </row>
    <row r="570" spans="15:16" x14ac:dyDescent="0.35">
      <c r="O570" s="67">
        <f ca="1"/>
        <v>200.69453686544949</v>
      </c>
      <c r="P570" s="67">
        <f ca="1"/>
        <v>199.95593788314088</v>
      </c>
    </row>
    <row r="571" spans="15:16" x14ac:dyDescent="0.35">
      <c r="O571" s="67">
        <f ca="1"/>
        <v>189.20980114105595</v>
      </c>
      <c r="P571" s="67">
        <f ca="1"/>
        <v>190.7922419848596</v>
      </c>
    </row>
    <row r="572" spans="15:16" x14ac:dyDescent="0.35">
      <c r="O572" s="67">
        <f ca="1"/>
        <v>199.57170896236147</v>
      </c>
      <c r="P572" s="67">
        <f ca="1"/>
        <v>200.53869814676045</v>
      </c>
    </row>
    <row r="573" spans="15:16" x14ac:dyDescent="0.35">
      <c r="O573" s="67">
        <f ca="1"/>
        <v>201.25127438495602</v>
      </c>
      <c r="P573" s="67">
        <f ca="1"/>
        <v>201.84028108060127</v>
      </c>
    </row>
    <row r="574" spans="15:16" x14ac:dyDescent="0.35">
      <c r="O574" s="67">
        <f ca="1"/>
        <v>194.21861210825742</v>
      </c>
      <c r="P574" s="67">
        <f ca="1"/>
        <v>194.48623361270057</v>
      </c>
    </row>
    <row r="575" spans="15:16" x14ac:dyDescent="0.35">
      <c r="O575" s="67">
        <f ca="1"/>
        <v>209.87839503415631</v>
      </c>
      <c r="P575" s="67">
        <f ca="1"/>
        <v>211.23838275299519</v>
      </c>
    </row>
    <row r="576" spans="15:16" x14ac:dyDescent="0.35">
      <c r="O576" s="67">
        <f ca="1"/>
        <v>199.56743638882881</v>
      </c>
      <c r="P576" s="67">
        <f ca="1"/>
        <v>199.11485549534288</v>
      </c>
    </row>
    <row r="577" spans="15:16" x14ac:dyDescent="0.35">
      <c r="O577" s="67">
        <f ca="1"/>
        <v>204.02532369568746</v>
      </c>
      <c r="P577" s="67">
        <f ca="1"/>
        <v>205.03825425760169</v>
      </c>
    </row>
    <row r="578" spans="15:16" x14ac:dyDescent="0.35">
      <c r="O578" s="67">
        <f ca="1"/>
        <v>195.03688796954742</v>
      </c>
      <c r="P578" s="67">
        <f ca="1"/>
        <v>193.67099262546631</v>
      </c>
    </row>
    <row r="579" spans="15:16" x14ac:dyDescent="0.35">
      <c r="O579" s="67">
        <f ca="1"/>
        <v>196.86562924905709</v>
      </c>
      <c r="P579" s="67">
        <f ca="1"/>
        <v>196.3053983551311</v>
      </c>
    </row>
    <row r="580" spans="15:16" x14ac:dyDescent="0.35">
      <c r="O580" s="67">
        <f ca="1"/>
        <v>199.3945259153929</v>
      </c>
      <c r="P580" s="67">
        <f ca="1"/>
        <v>198.4599323354513</v>
      </c>
    </row>
    <row r="581" spans="15:16" x14ac:dyDescent="0.35">
      <c r="O581" s="67">
        <f ca="1"/>
        <v>200.82413520251629</v>
      </c>
      <c r="P581" s="67">
        <f ca="1"/>
        <v>199.30539901959139</v>
      </c>
    </row>
    <row r="582" spans="15:16" x14ac:dyDescent="0.35">
      <c r="O582" s="67">
        <f ca="1"/>
        <v>203.50656577814212</v>
      </c>
      <c r="P582" s="67">
        <f ca="1"/>
        <v>202.88848665619415</v>
      </c>
    </row>
    <row r="583" spans="15:16" x14ac:dyDescent="0.35">
      <c r="O583" s="67">
        <f ca="1"/>
        <v>196.14567795204812</v>
      </c>
      <c r="P583" s="67">
        <f ca="1"/>
        <v>196.50474815364754</v>
      </c>
    </row>
    <row r="584" spans="15:16" x14ac:dyDescent="0.35">
      <c r="O584" s="67">
        <f ca="1"/>
        <v>207.54614115841383</v>
      </c>
      <c r="P584" s="67">
        <f ca="1"/>
        <v>208.90403567955011</v>
      </c>
    </row>
    <row r="585" spans="15:16" x14ac:dyDescent="0.35">
      <c r="O585" s="67">
        <f ca="1"/>
        <v>206.89961470610584</v>
      </c>
      <c r="P585" s="67">
        <f ca="1"/>
        <v>205.20887387857789</v>
      </c>
    </row>
    <row r="586" spans="15:16" x14ac:dyDescent="0.35">
      <c r="O586" s="67">
        <f ca="1"/>
        <v>199.63346852157244</v>
      </c>
      <c r="P586" s="67">
        <f ca="1"/>
        <v>198.04556015680686</v>
      </c>
    </row>
    <row r="587" spans="15:16" x14ac:dyDescent="0.35">
      <c r="O587" s="67">
        <f ca="1"/>
        <v>195.66301272420807</v>
      </c>
      <c r="P587" s="67">
        <f ca="1"/>
        <v>195.26262713835402</v>
      </c>
    </row>
    <row r="588" spans="15:16" x14ac:dyDescent="0.35">
      <c r="O588" s="67">
        <f ca="1"/>
        <v>204.66422583902033</v>
      </c>
      <c r="P588" s="67">
        <f ca="1"/>
        <v>204.59271307490218</v>
      </c>
    </row>
    <row r="589" spans="15:16" x14ac:dyDescent="0.35">
      <c r="O589" s="67">
        <f ca="1"/>
        <v>206.80607647109167</v>
      </c>
      <c r="P589" s="67">
        <f ca="1"/>
        <v>206.67338341877391</v>
      </c>
    </row>
    <row r="590" spans="15:16" x14ac:dyDescent="0.35">
      <c r="O590" s="67">
        <f ca="1"/>
        <v>201.5430372550255</v>
      </c>
      <c r="P590" s="67">
        <f ca="1"/>
        <v>200.55360191497061</v>
      </c>
    </row>
    <row r="591" spans="15:16" x14ac:dyDescent="0.35">
      <c r="O591" s="67">
        <f ca="1"/>
        <v>200.95614879588427</v>
      </c>
      <c r="P591" s="67">
        <f ca="1"/>
        <v>200.67259500500424</v>
      </c>
    </row>
    <row r="592" spans="15:16" x14ac:dyDescent="0.35">
      <c r="O592" s="67">
        <f ca="1"/>
        <v>197.65627820594921</v>
      </c>
      <c r="P592" s="67">
        <f ca="1"/>
        <v>197.73172484855911</v>
      </c>
    </row>
    <row r="593" spans="15:16" x14ac:dyDescent="0.35">
      <c r="O593" s="67">
        <f ca="1"/>
        <v>198.81407159553672</v>
      </c>
      <c r="P593" s="67">
        <f ca="1"/>
        <v>198.13177589970715</v>
      </c>
    </row>
    <row r="594" spans="15:16" x14ac:dyDescent="0.35">
      <c r="O594" s="67">
        <f ca="1"/>
        <v>206.76538115203351</v>
      </c>
      <c r="P594" s="67">
        <f ca="1"/>
        <v>208.45938505624122</v>
      </c>
    </row>
    <row r="595" spans="15:16" x14ac:dyDescent="0.35">
      <c r="O595" s="67">
        <f ca="1"/>
        <v>196.23083446308979</v>
      </c>
      <c r="P595" s="67">
        <f ca="1"/>
        <v>197.01246167211701</v>
      </c>
    </row>
    <row r="596" spans="15:16" x14ac:dyDescent="0.35">
      <c r="O596" s="67">
        <f ca="1"/>
        <v>204.31215244385564</v>
      </c>
      <c r="P596" s="67">
        <f ca="1"/>
        <v>202.88917643264031</v>
      </c>
    </row>
    <row r="597" spans="15:16" x14ac:dyDescent="0.35">
      <c r="O597" s="67">
        <f ca="1"/>
        <v>198.11110861474981</v>
      </c>
      <c r="P597" s="67">
        <f ca="1"/>
        <v>198.35089063683719</v>
      </c>
    </row>
    <row r="598" spans="15:16" x14ac:dyDescent="0.35">
      <c r="O598" s="67">
        <f ca="1"/>
        <v>197.90190316596431</v>
      </c>
      <c r="P598" s="67">
        <f ca="1"/>
        <v>198.31192313727021</v>
      </c>
    </row>
    <row r="599" spans="15:16" x14ac:dyDescent="0.35">
      <c r="O599" s="67">
        <f ca="1"/>
        <v>206.46387582706538</v>
      </c>
      <c r="P599" s="67">
        <f ca="1"/>
        <v>207.31341419431809</v>
      </c>
    </row>
    <row r="600" spans="15:16" x14ac:dyDescent="0.35">
      <c r="O600" s="67">
        <f ca="1"/>
        <v>195.9324081325727</v>
      </c>
      <c r="P600" s="67">
        <f ca="1"/>
        <v>197.53836963000296</v>
      </c>
    </row>
    <row r="601" spans="15:16" x14ac:dyDescent="0.35">
      <c r="O601" s="67">
        <f ca="1"/>
        <v>203.54584256016753</v>
      </c>
      <c r="P601" s="67">
        <f ca="1"/>
        <v>201.92645904035777</v>
      </c>
    </row>
    <row r="602" spans="15:16" x14ac:dyDescent="0.35">
      <c r="O602" s="67">
        <f ca="1"/>
        <v>196.03099701263363</v>
      </c>
      <c r="P602" s="67">
        <f ca="1"/>
        <v>195.22957124569012</v>
      </c>
    </row>
    <row r="603" spans="15:16" x14ac:dyDescent="0.35">
      <c r="O603" s="67">
        <f ca="1"/>
        <v>200.6077675191861</v>
      </c>
      <c r="P603" s="67">
        <f ca="1"/>
        <v>199.90146517589244</v>
      </c>
    </row>
    <row r="604" spans="15:16" x14ac:dyDescent="0.35">
      <c r="O604" s="67">
        <f ca="1"/>
        <v>195.77207728956211</v>
      </c>
      <c r="P604" s="67">
        <f ca="1"/>
        <v>195.58288231177602</v>
      </c>
    </row>
    <row r="605" spans="15:16" x14ac:dyDescent="0.35">
      <c r="O605" s="67">
        <f ca="1"/>
        <v>201.57031338562629</v>
      </c>
      <c r="P605" s="67">
        <f ca="1"/>
        <v>200.25854366661216</v>
      </c>
    </row>
    <row r="606" spans="15:16" x14ac:dyDescent="0.35">
      <c r="O606" s="67">
        <f ca="1"/>
        <v>201.85333720183533</v>
      </c>
      <c r="P606" s="67">
        <f ca="1"/>
        <v>202.49075915306202</v>
      </c>
    </row>
    <row r="607" spans="15:16" x14ac:dyDescent="0.35">
      <c r="O607" s="67">
        <f ca="1"/>
        <v>195.21778452931125</v>
      </c>
      <c r="P607" s="67">
        <f ca="1"/>
        <v>192.83808506339395</v>
      </c>
    </row>
    <row r="608" spans="15:16" x14ac:dyDescent="0.35">
      <c r="O608" s="67">
        <f ca="1"/>
        <v>203.91471661726177</v>
      </c>
      <c r="P608" s="67">
        <f ca="1"/>
        <v>204.39429539415627</v>
      </c>
    </row>
    <row r="609" spans="15:16" x14ac:dyDescent="0.35">
      <c r="O609" s="67">
        <f ca="1"/>
        <v>193.05899649909827</v>
      </c>
      <c r="P609" s="67">
        <f ca="1"/>
        <v>193.57710487349647</v>
      </c>
    </row>
    <row r="610" spans="15:16" x14ac:dyDescent="0.35">
      <c r="O610" s="67">
        <f ca="1"/>
        <v>200.82559860861886</v>
      </c>
      <c r="P610" s="67">
        <f ca="1"/>
        <v>200.63765485949619</v>
      </c>
    </row>
    <row r="611" spans="15:16" x14ac:dyDescent="0.35">
      <c r="O611" s="67">
        <f ca="1"/>
        <v>197.81146524006743</v>
      </c>
      <c r="P611" s="67">
        <f ca="1"/>
        <v>198.00942676118328</v>
      </c>
    </row>
    <row r="612" spans="15:16" x14ac:dyDescent="0.35">
      <c r="O612" s="67">
        <f ca="1"/>
        <v>198.74239216862034</v>
      </c>
      <c r="P612" s="67">
        <f ca="1"/>
        <v>198.15417237659599</v>
      </c>
    </row>
    <row r="613" spans="15:16" x14ac:dyDescent="0.35">
      <c r="O613" s="67">
        <f ca="1"/>
        <v>195.58021499784343</v>
      </c>
      <c r="P613" s="67">
        <f ca="1"/>
        <v>196.5656647653897</v>
      </c>
    </row>
    <row r="614" spans="15:16" x14ac:dyDescent="0.35">
      <c r="O614" s="67">
        <f ca="1"/>
        <v>202.65510693516464</v>
      </c>
      <c r="P614" s="67">
        <f ca="1"/>
        <v>202.36687201975525</v>
      </c>
    </row>
    <row r="615" spans="15:16" x14ac:dyDescent="0.35">
      <c r="O615" s="67">
        <f ca="1"/>
        <v>199.33478412950905</v>
      </c>
      <c r="P615" s="67">
        <f ca="1"/>
        <v>201.08750240197861</v>
      </c>
    </row>
    <row r="616" spans="15:16" x14ac:dyDescent="0.35">
      <c r="O616" s="67">
        <f ca="1"/>
        <v>199.42385128222713</v>
      </c>
      <c r="P616" s="67">
        <f ca="1"/>
        <v>199.26463962319048</v>
      </c>
    </row>
    <row r="617" spans="15:16" x14ac:dyDescent="0.35">
      <c r="O617" s="67">
        <f ca="1"/>
        <v>198.40289303568656</v>
      </c>
      <c r="P617" s="67">
        <f ca="1"/>
        <v>200.86016804959363</v>
      </c>
    </row>
    <row r="618" spans="15:16" x14ac:dyDescent="0.35">
      <c r="O618" s="67">
        <f ca="1"/>
        <v>197.24512388747877</v>
      </c>
      <c r="P618" s="67">
        <f ca="1"/>
        <v>196.51513415243318</v>
      </c>
    </row>
    <row r="619" spans="15:16" x14ac:dyDescent="0.35">
      <c r="O619" s="67">
        <f ca="1"/>
        <v>203.17669867262379</v>
      </c>
      <c r="P619" s="67">
        <f ca="1"/>
        <v>201.6242636705604</v>
      </c>
    </row>
    <row r="620" spans="15:16" x14ac:dyDescent="0.35">
      <c r="O620" s="67">
        <f ca="1"/>
        <v>201.44248706243232</v>
      </c>
      <c r="P620" s="67">
        <f ca="1"/>
        <v>202.41634620077431</v>
      </c>
    </row>
    <row r="621" spans="15:16" x14ac:dyDescent="0.35">
      <c r="O621" s="67">
        <f ca="1"/>
        <v>192.95881159916556</v>
      </c>
      <c r="P621" s="67">
        <f ca="1"/>
        <v>191.88503589403877</v>
      </c>
    </row>
    <row r="622" spans="15:16" x14ac:dyDescent="0.35">
      <c r="O622" s="67">
        <f ca="1"/>
        <v>201.71194986058475</v>
      </c>
      <c r="P622" s="67">
        <f ca="1"/>
        <v>201.76776371179039</v>
      </c>
    </row>
    <row r="623" spans="15:16" x14ac:dyDescent="0.35">
      <c r="O623" s="67">
        <f ca="1"/>
        <v>198.07814499848698</v>
      </c>
      <c r="P623" s="67">
        <f ca="1"/>
        <v>198.35839118146072</v>
      </c>
    </row>
    <row r="624" spans="15:16" x14ac:dyDescent="0.35">
      <c r="O624" s="67">
        <f ca="1"/>
        <v>197.96638823221093</v>
      </c>
      <c r="P624" s="67">
        <f ca="1"/>
        <v>198.33538572620756</v>
      </c>
    </row>
    <row r="625" spans="15:16" x14ac:dyDescent="0.35">
      <c r="O625" s="67">
        <f ca="1"/>
        <v>206.39078674496056</v>
      </c>
      <c r="P625" s="67">
        <f ca="1"/>
        <v>206.94703164312924</v>
      </c>
    </row>
    <row r="626" spans="15:16" x14ac:dyDescent="0.35">
      <c r="O626" s="67">
        <f ca="1"/>
        <v>201.63101352170318</v>
      </c>
      <c r="P626" s="67">
        <f ca="1"/>
        <v>202.43635386810269</v>
      </c>
    </row>
    <row r="627" spans="15:16" x14ac:dyDescent="0.35">
      <c r="O627" s="67">
        <f ca="1"/>
        <v>203.74586198393922</v>
      </c>
      <c r="P627" s="67">
        <f ca="1"/>
        <v>203.6639983932142</v>
      </c>
    </row>
    <row r="628" spans="15:16" x14ac:dyDescent="0.35">
      <c r="O628" s="67">
        <f ca="1"/>
        <v>195.04558540059682</v>
      </c>
      <c r="P628" s="67">
        <f ca="1"/>
        <v>195.09584940762105</v>
      </c>
    </row>
    <row r="629" spans="15:16" x14ac:dyDescent="0.35">
      <c r="O629" s="67">
        <f ca="1"/>
        <v>201.66657879432728</v>
      </c>
      <c r="P629" s="67">
        <f ca="1"/>
        <v>203.17678537997057</v>
      </c>
    </row>
    <row r="630" spans="15:16" x14ac:dyDescent="0.35">
      <c r="O630" s="67">
        <f ca="1"/>
        <v>201.94080923594086</v>
      </c>
      <c r="P630" s="67">
        <f ca="1"/>
        <v>203.18405423728856</v>
      </c>
    </row>
    <row r="631" spans="15:16" x14ac:dyDescent="0.35">
      <c r="O631" s="67">
        <f ca="1"/>
        <v>201.43965286434846</v>
      </c>
      <c r="P631" s="67">
        <f ca="1"/>
        <v>201.99576808187109</v>
      </c>
    </row>
    <row r="632" spans="15:16" x14ac:dyDescent="0.35">
      <c r="O632" s="67">
        <f ca="1"/>
        <v>201.89429921597588</v>
      </c>
      <c r="P632" s="67">
        <f ca="1"/>
        <v>203.98619060861176</v>
      </c>
    </row>
    <row r="633" spans="15:16" x14ac:dyDescent="0.35">
      <c r="O633" s="67">
        <f ca="1"/>
        <v>201.54534020657772</v>
      </c>
      <c r="P633" s="67">
        <f ca="1"/>
        <v>201.48162543057697</v>
      </c>
    </row>
    <row r="634" spans="15:16" x14ac:dyDescent="0.35">
      <c r="O634" s="67">
        <f ca="1"/>
        <v>201.61897536404871</v>
      </c>
      <c r="P634" s="67">
        <f ca="1"/>
        <v>202.21997718692725</v>
      </c>
    </row>
    <row r="635" spans="15:16" x14ac:dyDescent="0.35">
      <c r="O635" s="67">
        <f ca="1"/>
        <v>205.20426091152291</v>
      </c>
      <c r="P635" s="67">
        <f ca="1"/>
        <v>204.71931863023653</v>
      </c>
    </row>
    <row r="636" spans="15:16" x14ac:dyDescent="0.35">
      <c r="O636" s="67">
        <f ca="1"/>
        <v>201.47209501329999</v>
      </c>
      <c r="P636" s="67">
        <f ca="1"/>
        <v>201.43925504568077</v>
      </c>
    </row>
    <row r="637" spans="15:16" x14ac:dyDescent="0.35">
      <c r="O637" s="67">
        <f ca="1"/>
        <v>196.08272852545946</v>
      </c>
      <c r="P637" s="67">
        <f ca="1"/>
        <v>195.21508819568993</v>
      </c>
    </row>
    <row r="638" spans="15:16" x14ac:dyDescent="0.35">
      <c r="O638" s="67">
        <f ca="1"/>
        <v>196.03925927340765</v>
      </c>
      <c r="P638" s="67">
        <f ca="1"/>
        <v>194.3018489240113</v>
      </c>
    </row>
    <row r="639" spans="15:16" x14ac:dyDescent="0.35">
      <c r="O639" s="67">
        <f ca="1"/>
        <v>204.69718330811784</v>
      </c>
      <c r="P639" s="67">
        <f ca="1"/>
        <v>202.861269295608</v>
      </c>
    </row>
    <row r="640" spans="15:16" x14ac:dyDescent="0.35">
      <c r="O640" s="67">
        <f ca="1"/>
        <v>189.24184879247059</v>
      </c>
      <c r="P640" s="67">
        <f ca="1"/>
        <v>190.15562684974279</v>
      </c>
    </row>
    <row r="641" spans="15:16" x14ac:dyDescent="0.35">
      <c r="O641" s="67">
        <f ca="1"/>
        <v>198.04695747029729</v>
      </c>
      <c r="P641" s="67">
        <f ca="1"/>
        <v>197.25745518758598</v>
      </c>
    </row>
    <row r="642" spans="15:16" x14ac:dyDescent="0.35">
      <c r="O642" s="67">
        <f ca="1"/>
        <v>199.13378036520305</v>
      </c>
      <c r="P642" s="67">
        <f ca="1"/>
        <v>199.73540750097092</v>
      </c>
    </row>
    <row r="643" spans="15:16" x14ac:dyDescent="0.35">
      <c r="O643" s="67">
        <f ca="1"/>
        <v>196.1115354104704</v>
      </c>
      <c r="P643" s="67">
        <f ca="1"/>
        <v>197.07989945453636</v>
      </c>
    </row>
    <row r="644" spans="15:16" x14ac:dyDescent="0.35">
      <c r="O644" s="67">
        <f ca="1"/>
        <v>198.24616228328188</v>
      </c>
      <c r="P644" s="67">
        <f ca="1"/>
        <v>198.82367187879902</v>
      </c>
    </row>
    <row r="645" spans="15:16" x14ac:dyDescent="0.35">
      <c r="O645" s="67">
        <f ca="1"/>
        <v>204.30861130640156</v>
      </c>
      <c r="P645" s="67">
        <f ca="1"/>
        <v>204.59769286220558</v>
      </c>
    </row>
    <row r="646" spans="15:16" x14ac:dyDescent="0.35">
      <c r="O646" s="67">
        <f ca="1"/>
        <v>200.4995046594652</v>
      </c>
      <c r="P646" s="67">
        <f ca="1"/>
        <v>201.44862996801348</v>
      </c>
    </row>
    <row r="647" spans="15:16" x14ac:dyDescent="0.35">
      <c r="O647" s="67">
        <f ca="1"/>
        <v>201.95224110336724</v>
      </c>
      <c r="P647" s="67">
        <f ca="1"/>
        <v>201.38922924627616</v>
      </c>
    </row>
    <row r="648" spans="15:16" x14ac:dyDescent="0.35">
      <c r="O648" s="67">
        <f ca="1"/>
        <v>201.55648566061936</v>
      </c>
      <c r="P648" s="67">
        <f ca="1"/>
        <v>201.81910565382185</v>
      </c>
    </row>
    <row r="649" spans="15:16" x14ac:dyDescent="0.35">
      <c r="O649" s="67">
        <f ca="1"/>
        <v>200.95146999243448</v>
      </c>
      <c r="P649" s="67">
        <f ca="1"/>
        <v>201.88530503972302</v>
      </c>
    </row>
    <row r="650" spans="15:16" x14ac:dyDescent="0.35">
      <c r="O650" s="67">
        <f ca="1"/>
        <v>204.09535459709426</v>
      </c>
      <c r="P650" s="67">
        <f ca="1"/>
        <v>204.582207051691</v>
      </c>
    </row>
    <row r="651" spans="15:16" x14ac:dyDescent="0.35">
      <c r="O651" s="67">
        <f ca="1"/>
        <v>205.30243252090085</v>
      </c>
      <c r="P651" s="67">
        <f ca="1"/>
        <v>207.47889827631025</v>
      </c>
    </row>
    <row r="652" spans="15:16" x14ac:dyDescent="0.35">
      <c r="O652" s="67">
        <f ca="1"/>
        <v>196.21262156855039</v>
      </c>
      <c r="P652" s="67">
        <f ca="1"/>
        <v>196.54594010912211</v>
      </c>
    </row>
    <row r="653" spans="15:16" x14ac:dyDescent="0.35">
      <c r="O653" s="67">
        <f ca="1"/>
        <v>202.85958701213664</v>
      </c>
      <c r="P653" s="67">
        <f ca="1"/>
        <v>203.06894410906278</v>
      </c>
    </row>
    <row r="654" spans="15:16" x14ac:dyDescent="0.35">
      <c r="O654" s="67">
        <f ca="1"/>
        <v>205.43110055456569</v>
      </c>
      <c r="P654" s="67">
        <f ca="1"/>
        <v>206.58395138028263</v>
      </c>
    </row>
    <row r="655" spans="15:16" x14ac:dyDescent="0.35">
      <c r="O655" s="67">
        <f ca="1"/>
        <v>198.86747520804386</v>
      </c>
      <c r="P655" s="67">
        <f ca="1"/>
        <v>198.46564345009853</v>
      </c>
    </row>
    <row r="656" spans="15:16" x14ac:dyDescent="0.35">
      <c r="O656" s="67">
        <f ca="1"/>
        <v>196.23518959948962</v>
      </c>
      <c r="P656" s="67">
        <f ca="1"/>
        <v>195.54852177006723</v>
      </c>
    </row>
    <row r="657" spans="15:16" x14ac:dyDescent="0.35">
      <c r="O657" s="67">
        <f ca="1"/>
        <v>198.42291938534456</v>
      </c>
      <c r="P657" s="67">
        <f ca="1"/>
        <v>198.65567641993869</v>
      </c>
    </row>
    <row r="658" spans="15:16" x14ac:dyDescent="0.35">
      <c r="O658" s="67">
        <f ca="1"/>
        <v>200.23436879127468</v>
      </c>
      <c r="P658" s="67">
        <f ca="1"/>
        <v>198.9002714446853</v>
      </c>
    </row>
    <row r="659" spans="15:16" x14ac:dyDescent="0.35">
      <c r="O659" s="67">
        <f ca="1"/>
        <v>204.32728066665155</v>
      </c>
      <c r="P659" s="67">
        <f ca="1"/>
        <v>205.64819623194293</v>
      </c>
    </row>
    <row r="660" spans="15:16" x14ac:dyDescent="0.35">
      <c r="O660" s="67">
        <f ca="1"/>
        <v>198.87989113976076</v>
      </c>
      <c r="P660" s="67">
        <f ca="1"/>
        <v>198.1353724933812</v>
      </c>
    </row>
    <row r="661" spans="15:16" x14ac:dyDescent="0.35">
      <c r="O661" s="67">
        <f ca="1"/>
        <v>196.33622335187329</v>
      </c>
      <c r="P661" s="67">
        <f ca="1"/>
        <v>197.51305726773467</v>
      </c>
    </row>
    <row r="662" spans="15:16" x14ac:dyDescent="0.35">
      <c r="O662" s="67">
        <f ca="1"/>
        <v>203.37781279599611</v>
      </c>
      <c r="P662" s="67">
        <f ca="1"/>
        <v>202.51310603918324</v>
      </c>
    </row>
    <row r="663" spans="15:16" x14ac:dyDescent="0.35">
      <c r="O663" s="67">
        <f ca="1"/>
        <v>204.15659662768084</v>
      </c>
      <c r="P663" s="67">
        <f ca="1"/>
        <v>202.69950405667399</v>
      </c>
    </row>
    <row r="664" spans="15:16" x14ac:dyDescent="0.35">
      <c r="O664" s="67">
        <f ca="1"/>
        <v>199.34056900037174</v>
      </c>
      <c r="P664" s="67">
        <f ca="1"/>
        <v>200.09647383016369</v>
      </c>
    </row>
    <row r="665" spans="15:16" x14ac:dyDescent="0.35">
      <c r="O665" s="67">
        <f ca="1"/>
        <v>206.12782436948407</v>
      </c>
      <c r="P665" s="67">
        <f ca="1"/>
        <v>205.4726180980139</v>
      </c>
    </row>
    <row r="666" spans="15:16" x14ac:dyDescent="0.35">
      <c r="O666" s="67">
        <f ca="1"/>
        <v>194.10949096458353</v>
      </c>
      <c r="P666" s="67">
        <f ca="1"/>
        <v>194.07192230730385</v>
      </c>
    </row>
    <row r="667" spans="15:16" x14ac:dyDescent="0.35">
      <c r="O667" s="67">
        <f ca="1"/>
        <v>202.50160355102523</v>
      </c>
      <c r="P667" s="67">
        <f ca="1"/>
        <v>203.37389180613451</v>
      </c>
    </row>
    <row r="668" spans="15:16" x14ac:dyDescent="0.35">
      <c r="O668" s="67">
        <f ca="1"/>
        <v>206.00606646429009</v>
      </c>
      <c r="P668" s="67">
        <f ca="1"/>
        <v>206.29947137660321</v>
      </c>
    </row>
    <row r="669" spans="15:16" x14ac:dyDescent="0.35">
      <c r="O669" s="67">
        <f ca="1"/>
        <v>192.31969215339296</v>
      </c>
      <c r="P669" s="67">
        <f ca="1"/>
        <v>192.10698454649818</v>
      </c>
    </row>
    <row r="670" spans="15:16" x14ac:dyDescent="0.35">
      <c r="O670" s="67">
        <f ca="1"/>
        <v>196.56547335418855</v>
      </c>
      <c r="P670" s="67">
        <f ca="1"/>
        <v>196.02499640443619</v>
      </c>
    </row>
    <row r="671" spans="15:16" x14ac:dyDescent="0.35">
      <c r="O671" s="67">
        <f ca="1"/>
        <v>198.34158780813257</v>
      </c>
      <c r="P671" s="67">
        <f ca="1"/>
        <v>198.96824960854659</v>
      </c>
    </row>
    <row r="672" spans="15:16" x14ac:dyDescent="0.35">
      <c r="O672" s="67">
        <f ca="1"/>
        <v>194.80496027064123</v>
      </c>
      <c r="P672" s="67">
        <f ca="1"/>
        <v>194.56820351463958</v>
      </c>
    </row>
    <row r="673" spans="15:16" x14ac:dyDescent="0.35">
      <c r="O673" s="67">
        <f ca="1"/>
        <v>196.09212880680087</v>
      </c>
      <c r="P673" s="67">
        <f ca="1"/>
        <v>196.29840665294142</v>
      </c>
    </row>
    <row r="674" spans="15:16" x14ac:dyDescent="0.35">
      <c r="O674" s="67">
        <f ca="1"/>
        <v>202.16823194763151</v>
      </c>
      <c r="P674" s="67">
        <f ca="1"/>
        <v>202.18930079793304</v>
      </c>
    </row>
    <row r="675" spans="15:16" x14ac:dyDescent="0.35">
      <c r="O675" s="67">
        <f ca="1"/>
        <v>205.26273043079243</v>
      </c>
      <c r="P675" s="67">
        <f ca="1"/>
        <v>205.77025328297495</v>
      </c>
    </row>
    <row r="676" spans="15:16" x14ac:dyDescent="0.35">
      <c r="O676" s="67">
        <f ca="1"/>
        <v>194.73262374804608</v>
      </c>
      <c r="P676" s="67">
        <f ca="1"/>
        <v>193.35950802688504</v>
      </c>
    </row>
    <row r="677" spans="15:16" x14ac:dyDescent="0.35">
      <c r="O677" s="67">
        <f ca="1"/>
        <v>203.59293610143655</v>
      </c>
      <c r="P677" s="67">
        <f ca="1"/>
        <v>203.54109302162249</v>
      </c>
    </row>
    <row r="678" spans="15:16" x14ac:dyDescent="0.35">
      <c r="O678" s="67">
        <f ca="1"/>
        <v>201.01576370563902</v>
      </c>
      <c r="P678" s="67">
        <f ca="1"/>
        <v>201.00994232731247</v>
      </c>
    </row>
    <row r="679" spans="15:16" x14ac:dyDescent="0.35">
      <c r="O679" s="67">
        <f ca="1"/>
        <v>202.82360468022574</v>
      </c>
      <c r="P679" s="67">
        <f ca="1"/>
        <v>203.02733083024816</v>
      </c>
    </row>
    <row r="680" spans="15:16" x14ac:dyDescent="0.35">
      <c r="O680" s="67">
        <f ca="1"/>
        <v>197.18591202261484</v>
      </c>
      <c r="P680" s="67">
        <f ca="1"/>
        <v>197.31918044293272</v>
      </c>
    </row>
    <row r="681" spans="15:16" x14ac:dyDescent="0.35">
      <c r="O681" s="67">
        <f ca="1"/>
        <v>195.78798454389045</v>
      </c>
      <c r="P681" s="67">
        <f ca="1"/>
        <v>196.03598659123236</v>
      </c>
    </row>
    <row r="682" spans="15:16" x14ac:dyDescent="0.35">
      <c r="O682" s="67">
        <f ca="1"/>
        <v>193.97913573490692</v>
      </c>
      <c r="P682" s="67">
        <f ca="1"/>
        <v>194.53308077725708</v>
      </c>
    </row>
    <row r="683" spans="15:16" x14ac:dyDescent="0.35">
      <c r="O683" s="67">
        <f ca="1"/>
        <v>200.65640817724375</v>
      </c>
      <c r="P683" s="67">
        <f ca="1"/>
        <v>200.44326759608859</v>
      </c>
    </row>
    <row r="684" spans="15:16" x14ac:dyDescent="0.35">
      <c r="O684" s="67">
        <f ca="1"/>
        <v>207.97432765711147</v>
      </c>
      <c r="P684" s="67">
        <f ca="1"/>
        <v>205.69332273636039</v>
      </c>
    </row>
    <row r="685" spans="15:16" x14ac:dyDescent="0.35">
      <c r="O685" s="67">
        <f ca="1"/>
        <v>203.69831980375</v>
      </c>
      <c r="P685" s="67">
        <f ca="1"/>
        <v>205.12677057677791</v>
      </c>
    </row>
    <row r="686" spans="15:16" x14ac:dyDescent="0.35">
      <c r="O686" s="67">
        <f ca="1"/>
        <v>204.370491986117</v>
      </c>
      <c r="P686" s="67">
        <f ca="1"/>
        <v>204.9963200534167</v>
      </c>
    </row>
    <row r="687" spans="15:16" x14ac:dyDescent="0.35">
      <c r="O687" s="67">
        <f ca="1"/>
        <v>204.39218995816282</v>
      </c>
      <c r="P687" s="67">
        <f ca="1"/>
        <v>204.28640319176557</v>
      </c>
    </row>
    <row r="688" spans="15:16" x14ac:dyDescent="0.35">
      <c r="O688" s="67">
        <f ca="1"/>
        <v>204.78137165178174</v>
      </c>
      <c r="P688" s="67">
        <f ca="1"/>
        <v>205.03306892968948</v>
      </c>
    </row>
    <row r="689" spans="15:16" x14ac:dyDescent="0.35">
      <c r="O689" s="67">
        <f ca="1"/>
        <v>198.51744065873925</v>
      </c>
      <c r="P689" s="67">
        <f ca="1"/>
        <v>197.21797704826756</v>
      </c>
    </row>
    <row r="690" spans="15:16" x14ac:dyDescent="0.35">
      <c r="O690" s="67">
        <f ca="1"/>
        <v>201.04203694872962</v>
      </c>
      <c r="P690" s="67">
        <f ca="1"/>
        <v>201.13739930087579</v>
      </c>
    </row>
    <row r="691" spans="15:16" x14ac:dyDescent="0.35">
      <c r="O691" s="67">
        <f ca="1"/>
        <v>196.07857572450692</v>
      </c>
      <c r="P691" s="67">
        <f ca="1"/>
        <v>195.03846914236564</v>
      </c>
    </row>
    <row r="692" spans="15:16" x14ac:dyDescent="0.35">
      <c r="O692" s="67">
        <f ca="1"/>
        <v>202.04083362929862</v>
      </c>
      <c r="P692" s="67">
        <f ca="1"/>
        <v>200.77433747010249</v>
      </c>
    </row>
    <row r="693" spans="15:16" x14ac:dyDescent="0.35">
      <c r="O693" s="67">
        <f ca="1"/>
        <v>198.79216072746252</v>
      </c>
      <c r="P693" s="67">
        <f ca="1"/>
        <v>198.50993475174349</v>
      </c>
    </row>
    <row r="694" spans="15:16" x14ac:dyDescent="0.35">
      <c r="O694" s="67">
        <f ca="1"/>
        <v>197.53879035214106</v>
      </c>
      <c r="P694" s="67">
        <f ca="1"/>
        <v>195.52854474842496</v>
      </c>
    </row>
    <row r="695" spans="15:16" x14ac:dyDescent="0.35">
      <c r="O695" s="67">
        <f ca="1"/>
        <v>196.27878516402876</v>
      </c>
      <c r="P695" s="67">
        <f ca="1"/>
        <v>194.31891371580835</v>
      </c>
    </row>
    <row r="696" spans="15:16" x14ac:dyDescent="0.35">
      <c r="O696" s="67">
        <f ca="1"/>
        <v>194.9221068996593</v>
      </c>
      <c r="P696" s="67">
        <f ca="1"/>
        <v>192.8966545058183</v>
      </c>
    </row>
    <row r="697" spans="15:16" x14ac:dyDescent="0.35">
      <c r="O697" s="67">
        <f ca="1"/>
        <v>204.36687797336066</v>
      </c>
      <c r="P697" s="67">
        <f ca="1"/>
        <v>202.9547704199347</v>
      </c>
    </row>
    <row r="698" spans="15:16" x14ac:dyDescent="0.35">
      <c r="O698" s="67">
        <f ca="1"/>
        <v>203.37133564810046</v>
      </c>
      <c r="P698" s="67">
        <f ca="1"/>
        <v>204.27987241376985</v>
      </c>
    </row>
    <row r="699" spans="15:16" x14ac:dyDescent="0.35">
      <c r="O699" s="67">
        <f ca="1"/>
        <v>196.94885291679515</v>
      </c>
      <c r="P699" s="67">
        <f ca="1"/>
        <v>197.16617295092462</v>
      </c>
    </row>
    <row r="700" spans="15:16" x14ac:dyDescent="0.35">
      <c r="O700" s="67">
        <f ca="1"/>
        <v>198.66321419859639</v>
      </c>
      <c r="P700" s="67">
        <f ca="1"/>
        <v>197.40687528275629</v>
      </c>
    </row>
    <row r="701" spans="15:16" x14ac:dyDescent="0.35">
      <c r="O701" s="67">
        <f ca="1"/>
        <v>201.71988269314625</v>
      </c>
      <c r="P701" s="67">
        <f ca="1"/>
        <v>202.39220336828802</v>
      </c>
    </row>
    <row r="702" spans="15:16" x14ac:dyDescent="0.35">
      <c r="O702" s="67">
        <f ca="1"/>
        <v>205.64379175108132</v>
      </c>
      <c r="P702" s="67">
        <f ca="1"/>
        <v>204.56678392460466</v>
      </c>
    </row>
    <row r="703" spans="15:16" x14ac:dyDescent="0.35">
      <c r="O703" s="67">
        <f ca="1"/>
        <v>201.38305295025418</v>
      </c>
      <c r="P703" s="67">
        <f ca="1"/>
        <v>201.57577163833074</v>
      </c>
    </row>
    <row r="704" spans="15:16" x14ac:dyDescent="0.35">
      <c r="O704" s="67">
        <f ca="1"/>
        <v>201.61456544543134</v>
      </c>
      <c r="P704" s="67">
        <f ca="1"/>
        <v>201.76779296718129</v>
      </c>
    </row>
    <row r="705" spans="15:16" x14ac:dyDescent="0.35">
      <c r="O705" s="67">
        <f ca="1"/>
        <v>202.56004107714205</v>
      </c>
      <c r="P705" s="67">
        <f ca="1"/>
        <v>201.92686366827482</v>
      </c>
    </row>
    <row r="706" spans="15:16" x14ac:dyDescent="0.35">
      <c r="O706" s="67">
        <f ca="1"/>
        <v>201.57903631138035</v>
      </c>
      <c r="P706" s="67">
        <f ca="1"/>
        <v>201.56791156055633</v>
      </c>
    </row>
    <row r="707" spans="15:16" x14ac:dyDescent="0.35">
      <c r="O707" s="67">
        <f ca="1"/>
        <v>201.13152600811722</v>
      </c>
      <c r="P707" s="67">
        <f ca="1"/>
        <v>202.38571292355164</v>
      </c>
    </row>
    <row r="708" spans="15:16" x14ac:dyDescent="0.35">
      <c r="O708" s="67">
        <f ca="1"/>
        <v>194.71027269591229</v>
      </c>
      <c r="P708" s="67">
        <f ca="1"/>
        <v>194.10711479279047</v>
      </c>
    </row>
    <row r="709" spans="15:16" x14ac:dyDescent="0.35">
      <c r="O709" s="67">
        <f ca="1"/>
        <v>200.99710665452028</v>
      </c>
      <c r="P709" s="67">
        <f ca="1"/>
        <v>201.17975249000907</v>
      </c>
    </row>
    <row r="710" spans="15:16" x14ac:dyDescent="0.35">
      <c r="O710" s="67">
        <f ca="1"/>
        <v>198.34195227506797</v>
      </c>
      <c r="P710" s="67">
        <f ca="1"/>
        <v>199.18579507675469</v>
      </c>
    </row>
    <row r="711" spans="15:16" x14ac:dyDescent="0.35">
      <c r="O711" s="67">
        <f ca="1"/>
        <v>201.15813651228567</v>
      </c>
      <c r="P711" s="67">
        <f ca="1"/>
        <v>199.78768595676647</v>
      </c>
    </row>
    <row r="712" spans="15:16" x14ac:dyDescent="0.35">
      <c r="O712" s="67">
        <f ca="1"/>
        <v>200.77638380564949</v>
      </c>
      <c r="P712" s="67">
        <f ca="1"/>
        <v>199.97117918776462</v>
      </c>
    </row>
    <row r="713" spans="15:16" x14ac:dyDescent="0.35">
      <c r="O713" s="67">
        <f ca="1"/>
        <v>194.03383242641439</v>
      </c>
      <c r="P713" s="67">
        <f ca="1"/>
        <v>195.1369055606244</v>
      </c>
    </row>
    <row r="714" spans="15:16" x14ac:dyDescent="0.35">
      <c r="O714" s="67">
        <f ca="1"/>
        <v>196.47785979820515</v>
      </c>
      <c r="P714" s="67">
        <f ca="1"/>
        <v>198.0715376164062</v>
      </c>
    </row>
    <row r="715" spans="15:16" x14ac:dyDescent="0.35">
      <c r="O715" s="67">
        <f ca="1"/>
        <v>197.35649969918956</v>
      </c>
      <c r="P715" s="67">
        <f ca="1"/>
        <v>197.70649386057732</v>
      </c>
    </row>
    <row r="716" spans="15:16" x14ac:dyDescent="0.35">
      <c r="O716" s="67">
        <f ca="1"/>
        <v>198.74223049242042</v>
      </c>
      <c r="P716" s="67">
        <f ca="1"/>
        <v>198.27584133974216</v>
      </c>
    </row>
    <row r="717" spans="15:16" x14ac:dyDescent="0.35">
      <c r="O717" s="67">
        <f ca="1"/>
        <v>198.37056338035819</v>
      </c>
      <c r="P717" s="67">
        <f ca="1"/>
        <v>197.0085664349034</v>
      </c>
    </row>
    <row r="718" spans="15:16" x14ac:dyDescent="0.35">
      <c r="O718" s="67">
        <f ca="1"/>
        <v>201.77899997477388</v>
      </c>
      <c r="P718" s="67">
        <f ca="1"/>
        <v>202.29321095012742</v>
      </c>
    </row>
    <row r="719" spans="15:16" x14ac:dyDescent="0.35">
      <c r="O719" s="67">
        <f ca="1"/>
        <v>204.10963415509923</v>
      </c>
      <c r="P719" s="67">
        <f ca="1"/>
        <v>204.46148709898904</v>
      </c>
    </row>
    <row r="720" spans="15:16" x14ac:dyDescent="0.35">
      <c r="O720" s="67">
        <f ca="1"/>
        <v>200.16507302428485</v>
      </c>
      <c r="P720" s="67">
        <f ca="1"/>
        <v>199.23530339891664</v>
      </c>
    </row>
    <row r="721" spans="15:16" x14ac:dyDescent="0.35">
      <c r="O721" s="67">
        <f ca="1"/>
        <v>199.48346293844347</v>
      </c>
      <c r="P721" s="67">
        <f ca="1"/>
        <v>199.04921314532533</v>
      </c>
    </row>
    <row r="722" spans="15:16" x14ac:dyDescent="0.35">
      <c r="O722" s="67">
        <f ca="1"/>
        <v>203.49601992178131</v>
      </c>
      <c r="P722" s="67">
        <f ca="1"/>
        <v>203.31862738959759</v>
      </c>
    </row>
    <row r="723" spans="15:16" x14ac:dyDescent="0.35">
      <c r="O723" s="67">
        <f ca="1"/>
        <v>199.22395716960455</v>
      </c>
      <c r="P723" s="67">
        <f ca="1"/>
        <v>200.0006664530394</v>
      </c>
    </row>
    <row r="724" spans="15:16" x14ac:dyDescent="0.35">
      <c r="O724" s="67">
        <f ca="1"/>
        <v>204.35195410513262</v>
      </c>
      <c r="P724" s="67">
        <f ca="1"/>
        <v>203.74454452208431</v>
      </c>
    </row>
    <row r="725" spans="15:16" x14ac:dyDescent="0.35">
      <c r="O725" s="67">
        <f ca="1"/>
        <v>197.27471089374302</v>
      </c>
      <c r="P725" s="67">
        <f ca="1"/>
        <v>198.07384156983332</v>
      </c>
    </row>
    <row r="726" spans="15:16" x14ac:dyDescent="0.35">
      <c r="O726" s="67">
        <f ca="1"/>
        <v>200.9934276101643</v>
      </c>
      <c r="P726" s="67">
        <f ca="1"/>
        <v>200.86238985867234</v>
      </c>
    </row>
    <row r="727" spans="15:16" x14ac:dyDescent="0.35">
      <c r="O727" s="67">
        <f ca="1"/>
        <v>202.1722646268633</v>
      </c>
      <c r="P727" s="67">
        <f ca="1"/>
        <v>202.10131023538852</v>
      </c>
    </row>
    <row r="728" spans="15:16" x14ac:dyDescent="0.35">
      <c r="O728" s="67">
        <f ca="1"/>
        <v>201.21305965374501</v>
      </c>
      <c r="P728" s="67">
        <f ca="1"/>
        <v>201.19313971166838</v>
      </c>
    </row>
    <row r="729" spans="15:16" x14ac:dyDescent="0.35">
      <c r="O729" s="67">
        <f ca="1"/>
        <v>194.93049312233742</v>
      </c>
      <c r="P729" s="67">
        <f ca="1"/>
        <v>195.44285954275492</v>
      </c>
    </row>
    <row r="730" spans="15:16" x14ac:dyDescent="0.35">
      <c r="O730" s="67">
        <f ca="1"/>
        <v>195.68209133835003</v>
      </c>
      <c r="P730" s="67">
        <f ca="1"/>
        <v>196.00874243604437</v>
      </c>
    </row>
    <row r="731" spans="15:16" x14ac:dyDescent="0.35">
      <c r="O731" s="67">
        <f ca="1"/>
        <v>203.08154060745809</v>
      </c>
      <c r="P731" s="67">
        <f ca="1"/>
        <v>201.7206680218473</v>
      </c>
    </row>
    <row r="732" spans="15:16" x14ac:dyDescent="0.35">
      <c r="O732" s="67">
        <f ca="1"/>
        <v>199.49806670370512</v>
      </c>
      <c r="P732" s="67">
        <f ca="1"/>
        <v>200.5697997608153</v>
      </c>
    </row>
    <row r="733" spans="15:16" x14ac:dyDescent="0.35">
      <c r="O733" s="67">
        <f ca="1"/>
        <v>196.32419729933991</v>
      </c>
      <c r="P733" s="67">
        <f ca="1"/>
        <v>195.84262490156146</v>
      </c>
    </row>
    <row r="734" spans="15:16" x14ac:dyDescent="0.35">
      <c r="O734" s="67">
        <f ca="1"/>
        <v>204.50195788928082</v>
      </c>
      <c r="P734" s="67">
        <f ca="1"/>
        <v>204.37382978581192</v>
      </c>
    </row>
    <row r="735" spans="15:16" x14ac:dyDescent="0.35">
      <c r="O735" s="67">
        <f ca="1"/>
        <v>196.87875492278485</v>
      </c>
      <c r="P735" s="67">
        <f ca="1"/>
        <v>195.61674100572014</v>
      </c>
    </row>
    <row r="736" spans="15:16" x14ac:dyDescent="0.35">
      <c r="O736" s="67">
        <f ca="1"/>
        <v>201.03538539029111</v>
      </c>
      <c r="P736" s="67">
        <f ca="1"/>
        <v>200.48351209740679</v>
      </c>
    </row>
    <row r="737" spans="15:16" x14ac:dyDescent="0.35">
      <c r="O737" s="67">
        <f ca="1"/>
        <v>199.46978828203675</v>
      </c>
      <c r="P737" s="67">
        <f ca="1"/>
        <v>200.75459280194605</v>
      </c>
    </row>
    <row r="738" spans="15:16" x14ac:dyDescent="0.35">
      <c r="O738" s="67">
        <f ca="1"/>
        <v>197.31119121551976</v>
      </c>
      <c r="P738" s="67">
        <f ca="1"/>
        <v>196.53726541635137</v>
      </c>
    </row>
    <row r="739" spans="15:16" x14ac:dyDescent="0.35">
      <c r="O739" s="67">
        <f ca="1"/>
        <v>196.34320449362397</v>
      </c>
      <c r="P739" s="67">
        <f ca="1"/>
        <v>196.19588716142445</v>
      </c>
    </row>
    <row r="740" spans="15:16" x14ac:dyDescent="0.35">
      <c r="O740" s="67">
        <f ca="1"/>
        <v>200.58383777293608</v>
      </c>
      <c r="P740" s="67">
        <f ca="1"/>
        <v>199.99497245598465</v>
      </c>
    </row>
    <row r="741" spans="15:16" x14ac:dyDescent="0.35">
      <c r="O741" s="67">
        <f ca="1"/>
        <v>202.72211311918221</v>
      </c>
      <c r="P741" s="67">
        <f ca="1"/>
        <v>203.93044032688417</v>
      </c>
    </row>
    <row r="742" spans="15:16" x14ac:dyDescent="0.35">
      <c r="O742" s="67">
        <f ca="1"/>
        <v>202.67746688776819</v>
      </c>
      <c r="P742" s="67">
        <f ca="1"/>
        <v>201.83325483679565</v>
      </c>
    </row>
    <row r="743" spans="15:16" x14ac:dyDescent="0.35">
      <c r="O743" s="67">
        <f ca="1"/>
        <v>204.47218969146553</v>
      </c>
      <c r="P743" s="67">
        <f ca="1"/>
        <v>208.02172913941297</v>
      </c>
    </row>
    <row r="744" spans="15:16" x14ac:dyDescent="0.35">
      <c r="O744" s="67">
        <f ca="1"/>
        <v>205.23681435756504</v>
      </c>
      <c r="P744" s="67">
        <f ca="1"/>
        <v>204.85941689567105</v>
      </c>
    </row>
    <row r="745" spans="15:16" x14ac:dyDescent="0.35">
      <c r="O745" s="67">
        <f ca="1"/>
        <v>203.49508720164343</v>
      </c>
      <c r="P745" s="67">
        <f ca="1"/>
        <v>202.27880849478527</v>
      </c>
    </row>
    <row r="746" spans="15:16" x14ac:dyDescent="0.35">
      <c r="O746" s="67">
        <f ca="1"/>
        <v>200.76379604552321</v>
      </c>
      <c r="P746" s="67">
        <f ca="1"/>
        <v>200.47934048506653</v>
      </c>
    </row>
    <row r="747" spans="15:16" x14ac:dyDescent="0.35">
      <c r="O747" s="67">
        <f ca="1"/>
        <v>199.82793257294369</v>
      </c>
      <c r="P747" s="67">
        <f ca="1"/>
        <v>199.47045419685392</v>
      </c>
    </row>
    <row r="748" spans="15:16" x14ac:dyDescent="0.35">
      <c r="O748" s="67">
        <f ca="1"/>
        <v>196.45643684062878</v>
      </c>
      <c r="P748" s="67">
        <f ca="1"/>
        <v>197.20001242084868</v>
      </c>
    </row>
    <row r="749" spans="15:16" x14ac:dyDescent="0.35">
      <c r="O749" s="67">
        <f ca="1"/>
        <v>199.10158106853478</v>
      </c>
      <c r="P749" s="67">
        <f ca="1"/>
        <v>198.96091781331796</v>
      </c>
    </row>
    <row r="750" spans="15:16" x14ac:dyDescent="0.35">
      <c r="O750" s="67">
        <f ca="1"/>
        <v>199.94912715524998</v>
      </c>
      <c r="P750" s="67">
        <f ca="1"/>
        <v>200.20884253159662</v>
      </c>
    </row>
    <row r="751" spans="15:16" x14ac:dyDescent="0.35">
      <c r="O751" s="67">
        <f ca="1"/>
        <v>198.45941204750142</v>
      </c>
      <c r="P751" s="67">
        <f ca="1"/>
        <v>197.39183151163539</v>
      </c>
    </row>
    <row r="752" spans="15:16" x14ac:dyDescent="0.35">
      <c r="O752" s="67">
        <f ca="1"/>
        <v>200.20139076058899</v>
      </c>
      <c r="P752" s="67">
        <f ca="1"/>
        <v>199.66319135804872</v>
      </c>
    </row>
    <row r="753" spans="15:16" x14ac:dyDescent="0.35">
      <c r="O753" s="67">
        <f ca="1"/>
        <v>203.20321246704057</v>
      </c>
      <c r="P753" s="67">
        <f ca="1"/>
        <v>204.71713083548093</v>
      </c>
    </row>
    <row r="754" spans="15:16" x14ac:dyDescent="0.35">
      <c r="O754" s="67">
        <f ca="1"/>
        <v>202.24440387636224</v>
      </c>
      <c r="P754" s="67">
        <f ca="1"/>
        <v>202.01696148836112</v>
      </c>
    </row>
    <row r="755" spans="15:16" x14ac:dyDescent="0.35">
      <c r="O755" s="67">
        <f ca="1"/>
        <v>197.21105304590088</v>
      </c>
      <c r="P755" s="67">
        <f ca="1"/>
        <v>197.59569909331191</v>
      </c>
    </row>
    <row r="756" spans="15:16" x14ac:dyDescent="0.35">
      <c r="O756" s="67">
        <f ca="1"/>
        <v>190.99710764499275</v>
      </c>
      <c r="P756" s="67">
        <f ca="1"/>
        <v>189.8309836144569</v>
      </c>
    </row>
    <row r="757" spans="15:16" x14ac:dyDescent="0.35">
      <c r="O757" s="67">
        <f ca="1"/>
        <v>201.56894538287341</v>
      </c>
      <c r="P757" s="67">
        <f ca="1"/>
        <v>201.96902116081048</v>
      </c>
    </row>
    <row r="758" spans="15:16" x14ac:dyDescent="0.35">
      <c r="O758" s="67">
        <f ca="1"/>
        <v>204.81408536319844</v>
      </c>
      <c r="P758" s="67">
        <f ca="1"/>
        <v>203.95736380569576</v>
      </c>
    </row>
    <row r="759" spans="15:16" x14ac:dyDescent="0.35">
      <c r="O759" s="67">
        <f ca="1"/>
        <v>201.92980032277305</v>
      </c>
      <c r="P759" s="67">
        <f ca="1"/>
        <v>204.91443297873266</v>
      </c>
    </row>
    <row r="760" spans="15:16" x14ac:dyDescent="0.35">
      <c r="O760" s="67">
        <f ca="1"/>
        <v>206.40863354653803</v>
      </c>
      <c r="P760" s="67">
        <f ca="1"/>
        <v>207.05032938410258</v>
      </c>
    </row>
    <row r="761" spans="15:16" x14ac:dyDescent="0.35">
      <c r="O761" s="67">
        <f ca="1"/>
        <v>196.95762775502334</v>
      </c>
      <c r="P761" s="67">
        <f ca="1"/>
        <v>196.14162750774065</v>
      </c>
    </row>
    <row r="762" spans="15:16" x14ac:dyDescent="0.35">
      <c r="O762" s="67">
        <f ca="1"/>
        <v>200.2618781473829</v>
      </c>
      <c r="P762" s="67">
        <f ca="1"/>
        <v>199.62712758195329</v>
      </c>
    </row>
    <row r="763" spans="15:16" x14ac:dyDescent="0.35">
      <c r="O763" s="67">
        <f ca="1"/>
        <v>207.26852987415558</v>
      </c>
      <c r="P763" s="67">
        <f ca="1"/>
        <v>207.99292096620894</v>
      </c>
    </row>
    <row r="764" spans="15:16" x14ac:dyDescent="0.35">
      <c r="O764" s="67">
        <f ca="1"/>
        <v>199.00182609492552</v>
      </c>
      <c r="P764" s="67">
        <f ca="1"/>
        <v>197.35381245302531</v>
      </c>
    </row>
    <row r="765" spans="15:16" x14ac:dyDescent="0.35">
      <c r="O765" s="67">
        <f ca="1"/>
        <v>201.1828459587349</v>
      </c>
      <c r="P765" s="67">
        <f ca="1"/>
        <v>201.55958484230484</v>
      </c>
    </row>
    <row r="766" spans="15:16" x14ac:dyDescent="0.35">
      <c r="O766" s="67">
        <f ca="1"/>
        <v>199.15564203977556</v>
      </c>
      <c r="P766" s="67">
        <f ca="1"/>
        <v>200.39999929579091</v>
      </c>
    </row>
    <row r="767" spans="15:16" x14ac:dyDescent="0.35">
      <c r="O767" s="67">
        <f ca="1"/>
        <v>199.57183307749122</v>
      </c>
      <c r="P767" s="67">
        <f ca="1"/>
        <v>199.54221182387195</v>
      </c>
    </row>
    <row r="768" spans="15:16" x14ac:dyDescent="0.35">
      <c r="O768" s="67">
        <f ca="1"/>
        <v>203.52842658485298</v>
      </c>
      <c r="P768" s="67">
        <f ca="1"/>
        <v>204.06081656394477</v>
      </c>
    </row>
    <row r="769" spans="15:16" x14ac:dyDescent="0.35">
      <c r="O769" s="67">
        <f ca="1"/>
        <v>201.25369583522456</v>
      </c>
      <c r="P769" s="67">
        <f ca="1"/>
        <v>202.19154967251413</v>
      </c>
    </row>
    <row r="770" spans="15:16" x14ac:dyDescent="0.35">
      <c r="O770" s="67">
        <f ca="1"/>
        <v>196.63181805260879</v>
      </c>
      <c r="P770" s="67">
        <f ca="1"/>
        <v>196.37112463946221</v>
      </c>
    </row>
    <row r="771" spans="15:16" x14ac:dyDescent="0.35">
      <c r="O771" s="67">
        <f ca="1"/>
        <v>200.2228676446112</v>
      </c>
      <c r="P771" s="67">
        <f ca="1"/>
        <v>199.42665367912946</v>
      </c>
    </row>
    <row r="772" spans="15:16" x14ac:dyDescent="0.35">
      <c r="O772" s="67">
        <f ca="1"/>
        <v>201.93183119508291</v>
      </c>
      <c r="P772" s="67">
        <f ca="1"/>
        <v>201.49514004641381</v>
      </c>
    </row>
    <row r="773" spans="15:16" x14ac:dyDescent="0.35">
      <c r="O773" s="67">
        <f ca="1"/>
        <v>201.43058687800462</v>
      </c>
      <c r="P773" s="67">
        <f ca="1"/>
        <v>200.14082703864213</v>
      </c>
    </row>
    <row r="774" spans="15:16" x14ac:dyDescent="0.35">
      <c r="O774" s="67">
        <f ca="1"/>
        <v>198.09050566442008</v>
      </c>
      <c r="P774" s="67">
        <f ca="1"/>
        <v>198.30676613294486</v>
      </c>
    </row>
    <row r="775" spans="15:16" x14ac:dyDescent="0.35">
      <c r="O775" s="67">
        <f ca="1"/>
        <v>199.06048781091189</v>
      </c>
      <c r="P775" s="67">
        <f ca="1"/>
        <v>198.9455871974543</v>
      </c>
    </row>
    <row r="776" spans="15:16" x14ac:dyDescent="0.35">
      <c r="O776" s="67">
        <f ca="1"/>
        <v>201.58824075470017</v>
      </c>
      <c r="P776" s="67">
        <f ca="1"/>
        <v>200.02983560688412</v>
      </c>
    </row>
    <row r="777" spans="15:16" x14ac:dyDescent="0.35">
      <c r="O777" s="67">
        <f ca="1"/>
        <v>209.73966776347004</v>
      </c>
      <c r="P777" s="67">
        <f ca="1"/>
        <v>210.76684085784916</v>
      </c>
    </row>
    <row r="778" spans="15:16" x14ac:dyDescent="0.35">
      <c r="O778" s="67">
        <f ca="1"/>
        <v>202.20589246689639</v>
      </c>
      <c r="P778" s="67">
        <f ca="1"/>
        <v>202.05711155948248</v>
      </c>
    </row>
    <row r="779" spans="15:16" x14ac:dyDescent="0.35">
      <c r="O779" s="67">
        <f ca="1"/>
        <v>198.87823973614869</v>
      </c>
      <c r="P779" s="67">
        <f ca="1"/>
        <v>197.65299248227947</v>
      </c>
    </row>
    <row r="780" spans="15:16" x14ac:dyDescent="0.35">
      <c r="O780" s="67">
        <f ca="1"/>
        <v>200.73074486013957</v>
      </c>
      <c r="P780" s="67">
        <f ca="1"/>
        <v>200.65107508770171</v>
      </c>
    </row>
    <row r="781" spans="15:16" x14ac:dyDescent="0.35">
      <c r="O781" s="67">
        <f ca="1"/>
        <v>198.26877221897254</v>
      </c>
      <c r="P781" s="67">
        <f ca="1"/>
        <v>197.8532429259995</v>
      </c>
    </row>
    <row r="782" spans="15:16" x14ac:dyDescent="0.35">
      <c r="O782" s="67">
        <f ca="1"/>
        <v>201.07965507746519</v>
      </c>
      <c r="P782" s="67">
        <f ca="1"/>
        <v>202.39203100979904</v>
      </c>
    </row>
    <row r="783" spans="15:16" x14ac:dyDescent="0.35">
      <c r="O783" s="67">
        <f ca="1"/>
        <v>194.99198109012235</v>
      </c>
      <c r="P783" s="67">
        <f ca="1"/>
        <v>193.36268185887349</v>
      </c>
    </row>
    <row r="784" spans="15:16" x14ac:dyDescent="0.35">
      <c r="O784" s="67">
        <f ca="1"/>
        <v>196.75106899581871</v>
      </c>
      <c r="P784" s="67">
        <f ca="1"/>
        <v>196.14717418745516</v>
      </c>
    </row>
    <row r="785" spans="15:16" x14ac:dyDescent="0.35">
      <c r="O785" s="67">
        <f ca="1"/>
        <v>203.03184906366991</v>
      </c>
      <c r="P785" s="67">
        <f ca="1"/>
        <v>202.97480504319921</v>
      </c>
    </row>
    <row r="786" spans="15:16" x14ac:dyDescent="0.35">
      <c r="O786" s="67">
        <f ca="1"/>
        <v>198.55114302781212</v>
      </c>
      <c r="P786" s="67">
        <f ca="1"/>
        <v>198.40749285026942</v>
      </c>
    </row>
    <row r="787" spans="15:16" x14ac:dyDescent="0.35">
      <c r="O787" s="67">
        <f ca="1"/>
        <v>201.57140829397719</v>
      </c>
      <c r="P787" s="67">
        <f ca="1"/>
        <v>202.77245841117877</v>
      </c>
    </row>
    <row r="788" spans="15:16" x14ac:dyDescent="0.35">
      <c r="O788" s="67">
        <f ca="1"/>
        <v>195.04864150391572</v>
      </c>
      <c r="P788" s="67">
        <f ca="1"/>
        <v>196.40365379505988</v>
      </c>
    </row>
    <row r="789" spans="15:16" x14ac:dyDescent="0.35">
      <c r="O789" s="67">
        <f ca="1"/>
        <v>202.91510912706343</v>
      </c>
      <c r="P789" s="67">
        <f ca="1"/>
        <v>203.09113282732011</v>
      </c>
    </row>
    <row r="790" spans="15:16" x14ac:dyDescent="0.35">
      <c r="O790" s="67">
        <f ca="1"/>
        <v>204.53840575248753</v>
      </c>
      <c r="P790" s="67">
        <f ca="1"/>
        <v>204.56354244341685</v>
      </c>
    </row>
    <row r="791" spans="15:16" x14ac:dyDescent="0.35">
      <c r="O791" s="67">
        <f ca="1"/>
        <v>197.52206417554163</v>
      </c>
      <c r="P791" s="67">
        <f ca="1"/>
        <v>198.73556486244848</v>
      </c>
    </row>
    <row r="792" spans="15:16" x14ac:dyDescent="0.35">
      <c r="O792" s="67">
        <f ca="1"/>
        <v>201.76974760108345</v>
      </c>
      <c r="P792" s="67">
        <f ca="1"/>
        <v>201.63001581512407</v>
      </c>
    </row>
    <row r="793" spans="15:16" x14ac:dyDescent="0.35">
      <c r="O793" s="67">
        <f ca="1"/>
        <v>201.20311623426898</v>
      </c>
      <c r="P793" s="67">
        <f ca="1"/>
        <v>200.62280650814733</v>
      </c>
    </row>
    <row r="794" spans="15:16" x14ac:dyDescent="0.35">
      <c r="O794" s="67">
        <f ca="1"/>
        <v>197.57464873740676</v>
      </c>
      <c r="P794" s="67">
        <f ca="1"/>
        <v>197.85713761607832</v>
      </c>
    </row>
    <row r="795" spans="15:16" x14ac:dyDescent="0.35">
      <c r="O795" s="67">
        <f ca="1"/>
        <v>199.5063561813275</v>
      </c>
      <c r="P795" s="67">
        <f ca="1"/>
        <v>198.24122797115871</v>
      </c>
    </row>
    <row r="796" spans="15:16" x14ac:dyDescent="0.35">
      <c r="O796" s="67">
        <f ca="1"/>
        <v>199.25534703459996</v>
      </c>
      <c r="P796" s="67">
        <f ca="1"/>
        <v>198.5334783200679</v>
      </c>
    </row>
    <row r="797" spans="15:16" x14ac:dyDescent="0.35">
      <c r="O797" s="67">
        <f ca="1"/>
        <v>202.82840860440263</v>
      </c>
      <c r="P797" s="67">
        <f ca="1"/>
        <v>202.87663631911715</v>
      </c>
    </row>
    <row r="798" spans="15:16" x14ac:dyDescent="0.35">
      <c r="O798" s="67">
        <f ca="1"/>
        <v>202.76414401613707</v>
      </c>
      <c r="P798" s="67">
        <f ca="1"/>
        <v>204.33541664358029</v>
      </c>
    </row>
    <row r="799" spans="15:16" x14ac:dyDescent="0.35">
      <c r="O799" s="67">
        <f ca="1"/>
        <v>197.15042179640253</v>
      </c>
      <c r="P799" s="67">
        <f ca="1"/>
        <v>198.43691495471597</v>
      </c>
    </row>
    <row r="800" spans="15:16" x14ac:dyDescent="0.35">
      <c r="O800" s="67">
        <f ca="1"/>
        <v>198.2877969134388</v>
      </c>
      <c r="P800" s="67">
        <f ca="1"/>
        <v>197.56595246719021</v>
      </c>
    </row>
    <row r="801" spans="15:16" x14ac:dyDescent="0.35">
      <c r="O801" s="67">
        <f ca="1"/>
        <v>198.04505380925525</v>
      </c>
      <c r="P801" s="67">
        <f ca="1"/>
        <v>199.01417126661738</v>
      </c>
    </row>
    <row r="802" spans="15:16" x14ac:dyDescent="0.35">
      <c r="O802" s="67">
        <f ca="1"/>
        <v>194.3257003093147</v>
      </c>
      <c r="P802" s="67">
        <f ca="1"/>
        <v>193.3821304761303</v>
      </c>
    </row>
    <row r="803" spans="15:16" x14ac:dyDescent="0.35">
      <c r="O803" s="67">
        <f ca="1"/>
        <v>201.83822937446169</v>
      </c>
      <c r="P803" s="67">
        <f ca="1"/>
        <v>202.47839502888294</v>
      </c>
    </row>
    <row r="804" spans="15:16" x14ac:dyDescent="0.35">
      <c r="O804" s="67">
        <f ca="1"/>
        <v>197.9861339655958</v>
      </c>
      <c r="P804" s="67">
        <f ca="1"/>
        <v>197.1622110186297</v>
      </c>
    </row>
    <row r="805" spans="15:16" x14ac:dyDescent="0.35">
      <c r="O805" s="67">
        <f ca="1"/>
        <v>197.1132167379462</v>
      </c>
      <c r="P805" s="67">
        <f ca="1"/>
        <v>199.16641574031917</v>
      </c>
    </row>
    <row r="806" spans="15:16" x14ac:dyDescent="0.35">
      <c r="O806" s="67">
        <f ca="1"/>
        <v>195.46909147204624</v>
      </c>
      <c r="P806" s="67">
        <f ca="1"/>
        <v>193.779726734989</v>
      </c>
    </row>
    <row r="807" spans="15:16" x14ac:dyDescent="0.35">
      <c r="O807" s="67">
        <f ca="1"/>
        <v>200.35483480378363</v>
      </c>
      <c r="P807" s="67">
        <f ca="1"/>
        <v>200.76021612116483</v>
      </c>
    </row>
    <row r="808" spans="15:16" x14ac:dyDescent="0.35">
      <c r="O808" s="67">
        <f ca="1"/>
        <v>199.31639729468108</v>
      </c>
      <c r="P808" s="67">
        <f ca="1"/>
        <v>199.98501193527565</v>
      </c>
    </row>
    <row r="809" spans="15:16" x14ac:dyDescent="0.35">
      <c r="O809" s="67">
        <f ca="1"/>
        <v>205.2280069912899</v>
      </c>
      <c r="P809" s="67">
        <f ca="1"/>
        <v>205.39030301704025</v>
      </c>
    </row>
    <row r="810" spans="15:16" x14ac:dyDescent="0.35">
      <c r="O810" s="67">
        <f ca="1"/>
        <v>208.06643420177281</v>
      </c>
      <c r="P810" s="67">
        <f ca="1"/>
        <v>208.20306432007672</v>
      </c>
    </row>
    <row r="811" spans="15:16" x14ac:dyDescent="0.35">
      <c r="O811" s="67">
        <f ca="1"/>
        <v>204.9611115549317</v>
      </c>
      <c r="P811" s="67">
        <f ca="1"/>
        <v>205.28831454763875</v>
      </c>
    </row>
    <row r="812" spans="15:16" x14ac:dyDescent="0.35">
      <c r="O812" s="67">
        <f ca="1"/>
        <v>197.26912309745225</v>
      </c>
      <c r="P812" s="67">
        <f ca="1"/>
        <v>196.82378287406596</v>
      </c>
    </row>
    <row r="813" spans="15:16" x14ac:dyDescent="0.35">
      <c r="O813" s="67">
        <f ca="1"/>
        <v>203.65064011853468</v>
      </c>
      <c r="P813" s="67">
        <f ca="1"/>
        <v>204.93773138310692</v>
      </c>
    </row>
    <row r="814" spans="15:16" x14ac:dyDescent="0.35">
      <c r="O814" s="67">
        <f ca="1"/>
        <v>196.50766548592475</v>
      </c>
      <c r="P814" s="67">
        <f ca="1"/>
        <v>196.43829623393793</v>
      </c>
    </row>
    <row r="815" spans="15:16" x14ac:dyDescent="0.35">
      <c r="O815" s="67">
        <f ca="1"/>
        <v>195.87685835561439</v>
      </c>
      <c r="P815" s="67">
        <f ca="1"/>
        <v>195.33800846629239</v>
      </c>
    </row>
    <row r="816" spans="15:16" x14ac:dyDescent="0.35">
      <c r="O816" s="67">
        <f ca="1"/>
        <v>200.52061917437848</v>
      </c>
      <c r="P816" s="67">
        <f ca="1"/>
        <v>201.39604572046989</v>
      </c>
    </row>
    <row r="817" spans="15:16" x14ac:dyDescent="0.35">
      <c r="O817" s="67">
        <f ca="1"/>
        <v>200.66136283268969</v>
      </c>
      <c r="P817" s="67">
        <f ca="1"/>
        <v>201.12260644142515</v>
      </c>
    </row>
    <row r="818" spans="15:16" x14ac:dyDescent="0.35">
      <c r="O818" s="67">
        <f ca="1"/>
        <v>199.46513226044783</v>
      </c>
      <c r="P818" s="67">
        <f ca="1"/>
        <v>199.60710512009189</v>
      </c>
    </row>
    <row r="819" spans="15:16" x14ac:dyDescent="0.35">
      <c r="O819" s="67">
        <f ca="1"/>
        <v>200.97559149329197</v>
      </c>
      <c r="P819" s="67">
        <f ca="1"/>
        <v>200.98600085505635</v>
      </c>
    </row>
    <row r="820" spans="15:16" x14ac:dyDescent="0.35">
      <c r="O820" s="67">
        <f ca="1"/>
        <v>204.31871829578836</v>
      </c>
      <c r="P820" s="67">
        <f ca="1"/>
        <v>205.69151753217091</v>
      </c>
    </row>
    <row r="821" spans="15:16" x14ac:dyDescent="0.35">
      <c r="O821" s="67">
        <f ca="1"/>
        <v>199.73322301007127</v>
      </c>
      <c r="P821" s="67">
        <f ca="1"/>
        <v>199.74233088024744</v>
      </c>
    </row>
    <row r="822" spans="15:16" x14ac:dyDescent="0.35">
      <c r="O822" s="67">
        <f ca="1"/>
        <v>201.09794367391939</v>
      </c>
      <c r="P822" s="67">
        <f ca="1"/>
        <v>199.44594721367946</v>
      </c>
    </row>
    <row r="823" spans="15:16" x14ac:dyDescent="0.35">
      <c r="O823" s="67">
        <f ca="1"/>
        <v>202.29544406739268</v>
      </c>
      <c r="P823" s="67">
        <f ca="1"/>
        <v>202.5963877045094</v>
      </c>
    </row>
    <row r="824" spans="15:16" x14ac:dyDescent="0.35">
      <c r="O824" s="67">
        <f ca="1"/>
        <v>203.74213479674654</v>
      </c>
      <c r="P824" s="67">
        <f ca="1"/>
        <v>204.48474775474415</v>
      </c>
    </row>
    <row r="825" spans="15:16" x14ac:dyDescent="0.35">
      <c r="O825" s="67">
        <f ca="1"/>
        <v>192.94253555498085</v>
      </c>
      <c r="P825" s="67">
        <f ca="1"/>
        <v>191.34218029235845</v>
      </c>
    </row>
    <row r="826" spans="15:16" x14ac:dyDescent="0.35">
      <c r="O826" s="67">
        <f ca="1"/>
        <v>199.12115405621793</v>
      </c>
      <c r="P826" s="67">
        <f ca="1"/>
        <v>199.44371738577055</v>
      </c>
    </row>
    <row r="827" spans="15:16" x14ac:dyDescent="0.35">
      <c r="O827" s="67">
        <f ca="1"/>
        <v>196.07258037103298</v>
      </c>
      <c r="P827" s="67">
        <f ca="1"/>
        <v>196.10967996939019</v>
      </c>
    </row>
    <row r="828" spans="15:16" x14ac:dyDescent="0.35">
      <c r="O828" s="67">
        <f ca="1"/>
        <v>196.75432203550972</v>
      </c>
      <c r="P828" s="67">
        <f ca="1"/>
        <v>195.90223087272605</v>
      </c>
    </row>
    <row r="829" spans="15:16" x14ac:dyDescent="0.35">
      <c r="O829" s="67">
        <f ca="1"/>
        <v>193.10159508679578</v>
      </c>
      <c r="P829" s="67">
        <f ca="1"/>
        <v>193.74052326295711</v>
      </c>
    </row>
    <row r="830" spans="15:16" x14ac:dyDescent="0.35">
      <c r="O830" s="67">
        <f ca="1"/>
        <v>200.60499320106638</v>
      </c>
      <c r="P830" s="67">
        <f ca="1"/>
        <v>199.59854337012985</v>
      </c>
    </row>
    <row r="831" spans="15:16" x14ac:dyDescent="0.35">
      <c r="O831" s="67">
        <f ca="1"/>
        <v>195.2916944037469</v>
      </c>
      <c r="P831" s="67">
        <f ca="1"/>
        <v>194.17059856561809</v>
      </c>
    </row>
    <row r="832" spans="15:16" x14ac:dyDescent="0.35">
      <c r="O832" s="67">
        <f ca="1"/>
        <v>201.47314194040996</v>
      </c>
      <c r="P832" s="67">
        <f ca="1"/>
        <v>202.20366948800915</v>
      </c>
    </row>
    <row r="833" spans="15:16" x14ac:dyDescent="0.35">
      <c r="O833" s="67">
        <f ca="1"/>
        <v>205.71648999651723</v>
      </c>
      <c r="P833" s="67">
        <f ca="1"/>
        <v>205.92902020711321</v>
      </c>
    </row>
    <row r="834" spans="15:16" x14ac:dyDescent="0.35">
      <c r="O834" s="67">
        <f ca="1"/>
        <v>197.59556732316233</v>
      </c>
      <c r="P834" s="67">
        <f ca="1"/>
        <v>197.71814118279906</v>
      </c>
    </row>
    <row r="835" spans="15:16" x14ac:dyDescent="0.35">
      <c r="O835" s="67">
        <f ca="1"/>
        <v>200.06485475661424</v>
      </c>
      <c r="P835" s="67">
        <f ca="1"/>
        <v>199.68422509821062</v>
      </c>
    </row>
    <row r="836" spans="15:16" x14ac:dyDescent="0.35">
      <c r="O836" s="67">
        <f ca="1"/>
        <v>204.87169237949939</v>
      </c>
      <c r="P836" s="67">
        <f ca="1"/>
        <v>204.24282638745765</v>
      </c>
    </row>
    <row r="837" spans="15:16" x14ac:dyDescent="0.35">
      <c r="O837" s="67">
        <f ca="1"/>
        <v>208.13489729369084</v>
      </c>
      <c r="P837" s="67">
        <f ca="1"/>
        <v>208.29061357637408</v>
      </c>
    </row>
    <row r="838" spans="15:16" x14ac:dyDescent="0.35">
      <c r="O838" s="67">
        <f ca="1"/>
        <v>199.19545989295364</v>
      </c>
      <c r="P838" s="67">
        <f ca="1"/>
        <v>198.87236461017645</v>
      </c>
    </row>
    <row r="839" spans="15:16" x14ac:dyDescent="0.35">
      <c r="O839" s="67">
        <f ca="1"/>
        <v>199.92769899610536</v>
      </c>
      <c r="P839" s="67">
        <f ca="1"/>
        <v>199.7429939873274</v>
      </c>
    </row>
    <row r="840" spans="15:16" x14ac:dyDescent="0.35">
      <c r="O840" s="67">
        <f ca="1"/>
        <v>199.30576529401986</v>
      </c>
      <c r="P840" s="67">
        <f ca="1"/>
        <v>198.892743716224</v>
      </c>
    </row>
    <row r="841" spans="15:16" x14ac:dyDescent="0.35">
      <c r="O841" s="67">
        <f ca="1"/>
        <v>192.59754382803754</v>
      </c>
      <c r="P841" s="67">
        <f ca="1"/>
        <v>192.54262657812453</v>
      </c>
    </row>
    <row r="842" spans="15:16" x14ac:dyDescent="0.35">
      <c r="O842" s="67">
        <f ca="1"/>
        <v>199.96927160640948</v>
      </c>
      <c r="P842" s="67">
        <f ca="1"/>
        <v>199.27335849649452</v>
      </c>
    </row>
    <row r="843" spans="15:16" x14ac:dyDescent="0.35">
      <c r="O843" s="67">
        <f ca="1"/>
        <v>195.92434364454877</v>
      </c>
      <c r="P843" s="67">
        <f ca="1"/>
        <v>197.64793449478427</v>
      </c>
    </row>
    <row r="844" spans="15:16" x14ac:dyDescent="0.35">
      <c r="O844" s="67">
        <f ca="1"/>
        <v>200.22647490976425</v>
      </c>
      <c r="P844" s="67">
        <f ca="1"/>
        <v>200.59710925060375</v>
      </c>
    </row>
    <row r="845" spans="15:16" x14ac:dyDescent="0.35">
      <c r="O845" s="67">
        <f ca="1"/>
        <v>199.05931039876052</v>
      </c>
      <c r="P845" s="67">
        <f ca="1"/>
        <v>198.39276470875836</v>
      </c>
    </row>
    <row r="846" spans="15:16" x14ac:dyDescent="0.35">
      <c r="O846" s="67">
        <f ca="1"/>
        <v>199.87072339251162</v>
      </c>
      <c r="P846" s="67">
        <f ca="1"/>
        <v>200.4990988155968</v>
      </c>
    </row>
    <row r="847" spans="15:16" x14ac:dyDescent="0.35">
      <c r="O847" s="67">
        <f ca="1"/>
        <v>202.95113994736943</v>
      </c>
      <c r="P847" s="67">
        <f ca="1"/>
        <v>203.67981432414297</v>
      </c>
    </row>
    <row r="848" spans="15:16" x14ac:dyDescent="0.35">
      <c r="O848" s="67">
        <f ca="1"/>
        <v>203.31642460951286</v>
      </c>
      <c r="P848" s="67">
        <f ca="1"/>
        <v>202.49575353989914</v>
      </c>
    </row>
    <row r="849" spans="15:16" x14ac:dyDescent="0.35">
      <c r="O849" s="67">
        <f ca="1"/>
        <v>195.98884183272182</v>
      </c>
      <c r="P849" s="67">
        <f ca="1"/>
        <v>197.0954484704871</v>
      </c>
    </row>
    <row r="850" spans="15:16" x14ac:dyDescent="0.35">
      <c r="O850" s="67">
        <f ca="1"/>
        <v>194.8703849631647</v>
      </c>
      <c r="P850" s="67">
        <f ca="1"/>
        <v>194.42498523171318</v>
      </c>
    </row>
    <row r="851" spans="15:16" x14ac:dyDescent="0.35">
      <c r="O851" s="67">
        <f ca="1"/>
        <v>204.06411467087176</v>
      </c>
      <c r="P851" s="67">
        <f ca="1"/>
        <v>204.35256777924704</v>
      </c>
    </row>
    <row r="852" spans="15:16" x14ac:dyDescent="0.35">
      <c r="O852" s="67">
        <f ca="1"/>
        <v>192.87469434203101</v>
      </c>
      <c r="P852" s="67">
        <f ca="1"/>
        <v>192.1393874873157</v>
      </c>
    </row>
    <row r="853" spans="15:16" x14ac:dyDescent="0.35">
      <c r="O853" s="67">
        <f ca="1"/>
        <v>201.25847968291643</v>
      </c>
      <c r="P853" s="67">
        <f ca="1"/>
        <v>200.64316387110406</v>
      </c>
    </row>
    <row r="854" spans="15:16" x14ac:dyDescent="0.35">
      <c r="O854" s="67">
        <f ca="1"/>
        <v>200.68841973350544</v>
      </c>
      <c r="P854" s="67">
        <f ca="1"/>
        <v>200.56146607849143</v>
      </c>
    </row>
    <row r="855" spans="15:16" x14ac:dyDescent="0.35">
      <c r="O855" s="67">
        <f ca="1"/>
        <v>192.46658197802901</v>
      </c>
      <c r="P855" s="67">
        <f ca="1"/>
        <v>194.78479627463784</v>
      </c>
    </row>
    <row r="856" spans="15:16" x14ac:dyDescent="0.35">
      <c r="O856" s="67">
        <f ca="1"/>
        <v>206.59316695563663</v>
      </c>
      <c r="P856" s="67">
        <f ca="1"/>
        <v>207.15408625110126</v>
      </c>
    </row>
    <row r="857" spans="15:16" x14ac:dyDescent="0.35">
      <c r="O857" s="67">
        <f ca="1"/>
        <v>200.70364298585338</v>
      </c>
      <c r="P857" s="67">
        <f ca="1"/>
        <v>200.53569235764351</v>
      </c>
    </row>
    <row r="858" spans="15:16" x14ac:dyDescent="0.35">
      <c r="O858" s="67">
        <f ca="1"/>
        <v>200.73717384490217</v>
      </c>
      <c r="P858" s="67">
        <f ca="1"/>
        <v>201.48230939210853</v>
      </c>
    </row>
    <row r="859" spans="15:16" x14ac:dyDescent="0.35">
      <c r="O859" s="67">
        <f ca="1"/>
        <v>200.86280063456755</v>
      </c>
      <c r="P859" s="67">
        <f ca="1"/>
        <v>202.60832715196838</v>
      </c>
    </row>
    <row r="860" spans="15:16" x14ac:dyDescent="0.35">
      <c r="O860" s="67">
        <f ca="1"/>
        <v>203.06166421044773</v>
      </c>
      <c r="P860" s="67">
        <f ca="1"/>
        <v>204.40368126889277</v>
      </c>
    </row>
    <row r="861" spans="15:16" x14ac:dyDescent="0.35">
      <c r="O861" s="67">
        <f ca="1"/>
        <v>197.71864943963899</v>
      </c>
      <c r="P861" s="67">
        <f ca="1"/>
        <v>198.49680969571892</v>
      </c>
    </row>
    <row r="862" spans="15:16" x14ac:dyDescent="0.35">
      <c r="O862" s="67">
        <f ca="1"/>
        <v>207.90727204803028</v>
      </c>
      <c r="P862" s="67">
        <f ca="1"/>
        <v>208.33437275637519</v>
      </c>
    </row>
    <row r="863" spans="15:16" x14ac:dyDescent="0.35">
      <c r="O863" s="67">
        <f ca="1"/>
        <v>197.79907807213451</v>
      </c>
      <c r="P863" s="67">
        <f ca="1"/>
        <v>199.68660976037467</v>
      </c>
    </row>
    <row r="864" spans="15:16" x14ac:dyDescent="0.35">
      <c r="O864" s="67">
        <f ca="1"/>
        <v>203.46345817702868</v>
      </c>
      <c r="P864" s="67">
        <f ca="1"/>
        <v>203.03738281063886</v>
      </c>
    </row>
    <row r="865" spans="15:16" x14ac:dyDescent="0.35">
      <c r="O865" s="67">
        <f ca="1"/>
        <v>202.4965837193854</v>
      </c>
      <c r="P865" s="67">
        <f ca="1"/>
        <v>201.54538255166969</v>
      </c>
    </row>
    <row r="866" spans="15:16" x14ac:dyDescent="0.35">
      <c r="O866" s="67">
        <f ca="1"/>
        <v>195.07932042795508</v>
      </c>
      <c r="P866" s="67">
        <f ca="1"/>
        <v>194.87758335776152</v>
      </c>
    </row>
    <row r="867" spans="15:16" x14ac:dyDescent="0.35">
      <c r="O867" s="67">
        <f ca="1"/>
        <v>202.37877157172719</v>
      </c>
      <c r="P867" s="67">
        <f ca="1"/>
        <v>203.93240909725645</v>
      </c>
    </row>
    <row r="868" spans="15:16" x14ac:dyDescent="0.35">
      <c r="O868" s="67">
        <f ca="1"/>
        <v>196.47852233449532</v>
      </c>
      <c r="P868" s="67">
        <f ca="1"/>
        <v>196.75432299756486</v>
      </c>
    </row>
    <row r="869" spans="15:16" x14ac:dyDescent="0.35">
      <c r="O869" s="67">
        <f ca="1"/>
        <v>197.46105304833875</v>
      </c>
      <c r="P869" s="67">
        <f ca="1"/>
        <v>196.80625183160734</v>
      </c>
    </row>
    <row r="870" spans="15:16" x14ac:dyDescent="0.35">
      <c r="O870" s="67">
        <f ca="1"/>
        <v>197.00148533995784</v>
      </c>
      <c r="P870" s="67">
        <f ca="1"/>
        <v>197.53329036976038</v>
      </c>
    </row>
    <row r="871" spans="15:16" x14ac:dyDescent="0.35">
      <c r="O871" s="67">
        <f ca="1"/>
        <v>197.9012059057566</v>
      </c>
      <c r="P871" s="67">
        <f ca="1"/>
        <v>198.00521723967958</v>
      </c>
    </row>
    <row r="872" spans="15:16" x14ac:dyDescent="0.35">
      <c r="O872" s="67">
        <f ca="1"/>
        <v>201.37130360939443</v>
      </c>
      <c r="P872" s="67">
        <f ca="1"/>
        <v>200.66578573860181</v>
      </c>
    </row>
    <row r="873" spans="15:16" x14ac:dyDescent="0.35">
      <c r="O873" s="67">
        <f ca="1"/>
        <v>202.33819205438908</v>
      </c>
      <c r="P873" s="67">
        <f ca="1"/>
        <v>202.68089402979945</v>
      </c>
    </row>
    <row r="874" spans="15:16" x14ac:dyDescent="0.35">
      <c r="O874" s="67">
        <f ca="1"/>
        <v>206.41261690174682</v>
      </c>
      <c r="P874" s="67">
        <f ca="1"/>
        <v>206.54175978169218</v>
      </c>
    </row>
    <row r="875" spans="15:16" x14ac:dyDescent="0.35">
      <c r="O875" s="67">
        <f ca="1"/>
        <v>204.15008507465899</v>
      </c>
      <c r="P875" s="67">
        <f ca="1"/>
        <v>204.41904344967244</v>
      </c>
    </row>
    <row r="876" spans="15:16" x14ac:dyDescent="0.35">
      <c r="O876" s="67">
        <f ca="1"/>
        <v>202.07806381472375</v>
      </c>
      <c r="P876" s="67">
        <f ca="1"/>
        <v>201.82125317097925</v>
      </c>
    </row>
    <row r="877" spans="15:16" x14ac:dyDescent="0.35">
      <c r="O877" s="67">
        <f ca="1"/>
        <v>203.813842992339</v>
      </c>
      <c r="P877" s="67">
        <f ca="1"/>
        <v>203.42265466090262</v>
      </c>
    </row>
    <row r="878" spans="15:16" x14ac:dyDescent="0.35">
      <c r="O878" s="67">
        <f ca="1"/>
        <v>199.83544895012602</v>
      </c>
      <c r="P878" s="67">
        <f ca="1"/>
        <v>201.31984224502864</v>
      </c>
    </row>
    <row r="879" spans="15:16" x14ac:dyDescent="0.35">
      <c r="O879" s="67">
        <f ca="1"/>
        <v>192.8479529964084</v>
      </c>
      <c r="P879" s="67">
        <f ca="1"/>
        <v>193.23512073398868</v>
      </c>
    </row>
    <row r="880" spans="15:16" x14ac:dyDescent="0.35">
      <c r="O880" s="67">
        <f ca="1"/>
        <v>200.4651806452361</v>
      </c>
      <c r="P880" s="67">
        <f ca="1"/>
        <v>197.61300587591148</v>
      </c>
    </row>
    <row r="881" spans="15:16" x14ac:dyDescent="0.35">
      <c r="O881" s="67">
        <f ca="1"/>
        <v>198.63284112521893</v>
      </c>
      <c r="P881" s="67">
        <f ca="1"/>
        <v>198.63543082388637</v>
      </c>
    </row>
    <row r="882" spans="15:16" x14ac:dyDescent="0.35">
      <c r="O882" s="67">
        <f ca="1"/>
        <v>196.9362890734472</v>
      </c>
      <c r="P882" s="67">
        <f ca="1"/>
        <v>197.18833131134281</v>
      </c>
    </row>
    <row r="883" spans="15:16" x14ac:dyDescent="0.35">
      <c r="O883" s="67">
        <f ca="1"/>
        <v>197.10805079463384</v>
      </c>
      <c r="P883" s="67">
        <f ca="1"/>
        <v>198.60348161996947</v>
      </c>
    </row>
    <row r="884" spans="15:16" x14ac:dyDescent="0.35">
      <c r="O884" s="67">
        <f ca="1"/>
        <v>198.84262072787175</v>
      </c>
      <c r="P884" s="67">
        <f ca="1"/>
        <v>200.11154024337344</v>
      </c>
    </row>
    <row r="885" spans="15:16" x14ac:dyDescent="0.35">
      <c r="O885" s="67">
        <f ca="1"/>
        <v>206.72834436020133</v>
      </c>
      <c r="P885" s="67">
        <f ca="1"/>
        <v>208.50278064306647</v>
      </c>
    </row>
    <row r="886" spans="15:16" x14ac:dyDescent="0.35">
      <c r="O886" s="67">
        <f ca="1"/>
        <v>202.21218757316967</v>
      </c>
      <c r="P886" s="67">
        <f ca="1"/>
        <v>204.10719967720075</v>
      </c>
    </row>
    <row r="887" spans="15:16" x14ac:dyDescent="0.35">
      <c r="O887" s="67">
        <f ca="1"/>
        <v>205.39039593883814</v>
      </c>
      <c r="P887" s="67">
        <f ca="1"/>
        <v>205.61700846275028</v>
      </c>
    </row>
    <row r="888" spans="15:16" x14ac:dyDescent="0.35">
      <c r="O888" s="67">
        <f ca="1"/>
        <v>195.34674475761958</v>
      </c>
      <c r="P888" s="67">
        <f ca="1"/>
        <v>196.21104820435457</v>
      </c>
    </row>
    <row r="889" spans="15:16" x14ac:dyDescent="0.35">
      <c r="O889" s="67">
        <f ca="1"/>
        <v>198.3026800403307</v>
      </c>
      <c r="P889" s="67">
        <f ca="1"/>
        <v>198.60716640117835</v>
      </c>
    </row>
    <row r="890" spans="15:16" x14ac:dyDescent="0.35">
      <c r="O890" s="67">
        <f ca="1"/>
        <v>201.98260392254025</v>
      </c>
      <c r="P890" s="67">
        <f ca="1"/>
        <v>202.51614255311179</v>
      </c>
    </row>
    <row r="891" spans="15:16" x14ac:dyDescent="0.35">
      <c r="O891" s="67">
        <f ca="1"/>
        <v>190.6977115176831</v>
      </c>
      <c r="P891" s="67">
        <f ca="1"/>
        <v>191.76692314842921</v>
      </c>
    </row>
    <row r="892" spans="15:16" x14ac:dyDescent="0.35">
      <c r="O892" s="67">
        <f ca="1"/>
        <v>196.15798240117201</v>
      </c>
      <c r="P892" s="67">
        <f ca="1"/>
        <v>194.74568366451507</v>
      </c>
    </row>
    <row r="893" spans="15:16" x14ac:dyDescent="0.35">
      <c r="O893" s="67">
        <f ca="1"/>
        <v>203.68752849923737</v>
      </c>
      <c r="P893" s="67">
        <f ca="1"/>
        <v>203.46512424628867</v>
      </c>
    </row>
    <row r="894" spans="15:16" x14ac:dyDescent="0.35">
      <c r="O894" s="67">
        <f ca="1"/>
        <v>202.4456642112938</v>
      </c>
      <c r="P894" s="67">
        <f ca="1"/>
        <v>200.83687376635919</v>
      </c>
    </row>
    <row r="895" spans="15:16" x14ac:dyDescent="0.35">
      <c r="O895" s="67">
        <f ca="1"/>
        <v>196.57686876670294</v>
      </c>
      <c r="P895" s="67">
        <f ca="1"/>
        <v>197.75003079921535</v>
      </c>
    </row>
    <row r="896" spans="15:16" x14ac:dyDescent="0.35">
      <c r="O896" s="67">
        <f ca="1"/>
        <v>201.79839154955999</v>
      </c>
      <c r="P896" s="67">
        <f ca="1"/>
        <v>199.81013452018885</v>
      </c>
    </row>
    <row r="897" spans="15:16" x14ac:dyDescent="0.35">
      <c r="O897" s="67">
        <f ca="1"/>
        <v>196.62122158230929</v>
      </c>
      <c r="P897" s="67">
        <f ca="1"/>
        <v>196.36444434269279</v>
      </c>
    </row>
    <row r="898" spans="15:16" x14ac:dyDescent="0.35">
      <c r="O898" s="67">
        <f ca="1"/>
        <v>202.71378032203799</v>
      </c>
      <c r="P898" s="67">
        <f ca="1"/>
        <v>204.91688264915982</v>
      </c>
    </row>
    <row r="899" spans="15:16" x14ac:dyDescent="0.35">
      <c r="O899" s="67">
        <f ca="1"/>
        <v>202.13075767552195</v>
      </c>
      <c r="P899" s="67">
        <f ca="1"/>
        <v>201.97080110417343</v>
      </c>
    </row>
    <row r="900" spans="15:16" x14ac:dyDescent="0.35">
      <c r="O900" s="67">
        <f ca="1"/>
        <v>202.85015666495775</v>
      </c>
      <c r="P900" s="67">
        <f ca="1"/>
        <v>203.279522751613</v>
      </c>
    </row>
    <row r="901" spans="15:16" x14ac:dyDescent="0.35">
      <c r="O901" s="67">
        <f ca="1"/>
        <v>199.60139852790422</v>
      </c>
      <c r="P901" s="67">
        <f ca="1"/>
        <v>200.26410311977753</v>
      </c>
    </row>
    <row r="902" spans="15:16" x14ac:dyDescent="0.35">
      <c r="O902" s="67">
        <f ca="1"/>
        <v>200.89905507614267</v>
      </c>
      <c r="P902" s="67">
        <f ca="1"/>
        <v>199.67978700772869</v>
      </c>
    </row>
    <row r="903" spans="15:16" x14ac:dyDescent="0.35">
      <c r="O903" s="67">
        <f ca="1"/>
        <v>204.76960225316165</v>
      </c>
      <c r="P903" s="67">
        <f ca="1"/>
        <v>204.22301392033754</v>
      </c>
    </row>
    <row r="904" spans="15:16" x14ac:dyDescent="0.35">
      <c r="O904" s="67">
        <f ca="1"/>
        <v>198.8781270816221</v>
      </c>
      <c r="P904" s="67">
        <f ca="1"/>
        <v>198.43063596021159</v>
      </c>
    </row>
    <row r="905" spans="15:16" x14ac:dyDescent="0.35">
      <c r="O905" s="67">
        <f ca="1"/>
        <v>196.68697265657573</v>
      </c>
      <c r="P905" s="67">
        <f ca="1"/>
        <v>196.78204690332609</v>
      </c>
    </row>
    <row r="906" spans="15:16" x14ac:dyDescent="0.35">
      <c r="O906" s="67">
        <f ca="1"/>
        <v>197.79557162761094</v>
      </c>
      <c r="P906" s="67">
        <f ca="1"/>
        <v>196.21508412589915</v>
      </c>
    </row>
    <row r="907" spans="15:16" x14ac:dyDescent="0.35">
      <c r="O907" s="67">
        <f ca="1"/>
        <v>199.54313042242185</v>
      </c>
      <c r="P907" s="67">
        <f ca="1"/>
        <v>200.64288102821544</v>
      </c>
    </row>
    <row r="908" spans="15:16" x14ac:dyDescent="0.35">
      <c r="O908" s="67">
        <f ca="1"/>
        <v>204.87190451349801</v>
      </c>
      <c r="P908" s="67">
        <f ca="1"/>
        <v>205.48737095327772</v>
      </c>
    </row>
    <row r="909" spans="15:16" x14ac:dyDescent="0.35">
      <c r="O909" s="67">
        <f ca="1"/>
        <v>205.02799459912626</v>
      </c>
      <c r="P909" s="67">
        <f ca="1"/>
        <v>204.47674882117025</v>
      </c>
    </row>
    <row r="910" spans="15:16" x14ac:dyDescent="0.35">
      <c r="O910" s="67">
        <f ca="1"/>
        <v>200.02927992877045</v>
      </c>
      <c r="P910" s="67">
        <f ca="1"/>
        <v>199.17844953088641</v>
      </c>
    </row>
    <row r="911" spans="15:16" x14ac:dyDescent="0.35">
      <c r="O911" s="67">
        <f ca="1"/>
        <v>199.50253623952355</v>
      </c>
      <c r="P911" s="67">
        <f ca="1"/>
        <v>199.99156008740073</v>
      </c>
    </row>
    <row r="912" spans="15:16" x14ac:dyDescent="0.35">
      <c r="O912" s="67">
        <f ca="1"/>
        <v>197.57189681182217</v>
      </c>
      <c r="P912" s="67">
        <f ca="1"/>
        <v>198.60095272135686</v>
      </c>
    </row>
    <row r="913" spans="15:16" x14ac:dyDescent="0.35">
      <c r="O913" s="67">
        <f ca="1"/>
        <v>199.89403984442492</v>
      </c>
      <c r="P913" s="67">
        <f ca="1"/>
        <v>198.87860442642898</v>
      </c>
    </row>
    <row r="914" spans="15:16" x14ac:dyDescent="0.35">
      <c r="O914" s="67">
        <f ca="1"/>
        <v>197.25194241147247</v>
      </c>
      <c r="P914" s="67">
        <f ca="1"/>
        <v>196.51979890340908</v>
      </c>
    </row>
    <row r="915" spans="15:16" x14ac:dyDescent="0.35">
      <c r="O915" s="67">
        <f ca="1"/>
        <v>202.28113779414031</v>
      </c>
      <c r="P915" s="67">
        <f ca="1"/>
        <v>202.18941692391317</v>
      </c>
    </row>
    <row r="916" spans="15:16" x14ac:dyDescent="0.35">
      <c r="O916" s="67">
        <f ca="1"/>
        <v>204.52000623274012</v>
      </c>
      <c r="P916" s="67">
        <f ca="1"/>
        <v>206.05404322669631</v>
      </c>
    </row>
    <row r="917" spans="15:16" x14ac:dyDescent="0.35">
      <c r="O917" s="67">
        <f ca="1"/>
        <v>194.32895215175404</v>
      </c>
      <c r="P917" s="67">
        <f ca="1"/>
        <v>194.08907228516117</v>
      </c>
    </row>
    <row r="918" spans="15:16" x14ac:dyDescent="0.35">
      <c r="O918" s="67">
        <f ca="1"/>
        <v>196.52903543077608</v>
      </c>
      <c r="P918" s="67">
        <f ca="1"/>
        <v>196.31929125675964</v>
      </c>
    </row>
    <row r="919" spans="15:16" x14ac:dyDescent="0.35">
      <c r="O919" s="67">
        <f ca="1"/>
        <v>203.66867598517507</v>
      </c>
      <c r="P919" s="67">
        <f ca="1"/>
        <v>203.61393392244804</v>
      </c>
    </row>
    <row r="920" spans="15:16" x14ac:dyDescent="0.35">
      <c r="O920" s="67">
        <f ca="1"/>
        <v>199.4453265113315</v>
      </c>
      <c r="P920" s="67">
        <f ca="1"/>
        <v>201.04668540325983</v>
      </c>
    </row>
    <row r="921" spans="15:16" x14ac:dyDescent="0.35">
      <c r="O921" s="67">
        <f ca="1"/>
        <v>204.28439900811804</v>
      </c>
      <c r="P921" s="67">
        <f ca="1"/>
        <v>206.47860974105461</v>
      </c>
    </row>
    <row r="922" spans="15:16" x14ac:dyDescent="0.35">
      <c r="O922" s="67">
        <f ca="1"/>
        <v>198.95830856207223</v>
      </c>
      <c r="P922" s="67">
        <f ca="1"/>
        <v>198.40194472524962</v>
      </c>
    </row>
    <row r="923" spans="15:16" x14ac:dyDescent="0.35">
      <c r="O923" s="67">
        <f ca="1"/>
        <v>202.01566887821258</v>
      </c>
      <c r="P923" s="67">
        <f ca="1"/>
        <v>200.20977221995707</v>
      </c>
    </row>
    <row r="924" spans="15:16" x14ac:dyDescent="0.35">
      <c r="O924" s="67">
        <f ca="1"/>
        <v>205.17040288579776</v>
      </c>
      <c r="P924" s="67">
        <f ca="1"/>
        <v>204.49140092279444</v>
      </c>
    </row>
    <row r="925" spans="15:16" x14ac:dyDescent="0.35">
      <c r="O925" s="67">
        <f ca="1"/>
        <v>197.82500304138787</v>
      </c>
      <c r="P925" s="67">
        <f ca="1"/>
        <v>198.78572964850395</v>
      </c>
    </row>
    <row r="926" spans="15:16" x14ac:dyDescent="0.35">
      <c r="O926" s="67">
        <f ca="1"/>
        <v>202.23587993967141</v>
      </c>
      <c r="P926" s="67">
        <f ca="1"/>
        <v>201.85675956762793</v>
      </c>
    </row>
    <row r="927" spans="15:16" x14ac:dyDescent="0.35">
      <c r="O927" s="67">
        <f ca="1"/>
        <v>204.03333321400189</v>
      </c>
      <c r="P927" s="67">
        <f ca="1"/>
        <v>204.33887190702106</v>
      </c>
    </row>
    <row r="928" spans="15:16" x14ac:dyDescent="0.35">
      <c r="O928" s="67">
        <f ca="1"/>
        <v>199.09006149305591</v>
      </c>
      <c r="P928" s="67">
        <f ca="1"/>
        <v>196.52692587562939</v>
      </c>
    </row>
    <row r="929" spans="15:16" x14ac:dyDescent="0.35">
      <c r="O929" s="67">
        <f ca="1"/>
        <v>210.54604837075044</v>
      </c>
      <c r="P929" s="67">
        <f ca="1"/>
        <v>211.44182298956301</v>
      </c>
    </row>
    <row r="930" spans="15:16" x14ac:dyDescent="0.35">
      <c r="O930" s="67">
        <f ca="1"/>
        <v>201.00884322659203</v>
      </c>
      <c r="P930" s="67">
        <f ca="1"/>
        <v>200.02527941003956</v>
      </c>
    </row>
    <row r="931" spans="15:16" x14ac:dyDescent="0.35">
      <c r="O931" s="67">
        <f ca="1"/>
        <v>197.46732156297244</v>
      </c>
      <c r="P931" s="67">
        <f ca="1"/>
        <v>197.57412366668865</v>
      </c>
    </row>
    <row r="932" spans="15:16" x14ac:dyDescent="0.35">
      <c r="O932" s="67">
        <f ca="1"/>
        <v>195.88386614638057</v>
      </c>
      <c r="P932" s="67">
        <f ca="1"/>
        <v>196.56129039340158</v>
      </c>
    </row>
    <row r="933" spans="15:16" x14ac:dyDescent="0.35">
      <c r="O933" s="67">
        <f ca="1"/>
        <v>204.02335676852093</v>
      </c>
      <c r="P933" s="67">
        <f ca="1"/>
        <v>203.75758381035035</v>
      </c>
    </row>
    <row r="934" spans="15:16" x14ac:dyDescent="0.35">
      <c r="O934" s="67">
        <f ca="1"/>
        <v>198.58672472150133</v>
      </c>
      <c r="P934" s="67">
        <f ca="1"/>
        <v>199.24929464897744</v>
      </c>
    </row>
    <row r="935" spans="15:16" x14ac:dyDescent="0.35">
      <c r="O935" s="67">
        <f ca="1"/>
        <v>202.58569282235587</v>
      </c>
      <c r="P935" s="67">
        <f ca="1"/>
        <v>203.06007538870824</v>
      </c>
    </row>
    <row r="936" spans="15:16" x14ac:dyDescent="0.35">
      <c r="O936" s="67">
        <f ca="1"/>
        <v>197.27616128259729</v>
      </c>
      <c r="P936" s="67">
        <f ca="1"/>
        <v>197.22442290519572</v>
      </c>
    </row>
    <row r="937" spans="15:16" x14ac:dyDescent="0.35">
      <c r="O937" s="67">
        <f ca="1"/>
        <v>203.17784070320369</v>
      </c>
      <c r="P937" s="67">
        <f ca="1"/>
        <v>203.81587760402684</v>
      </c>
    </row>
    <row r="938" spans="15:16" x14ac:dyDescent="0.35">
      <c r="O938" s="67">
        <f ca="1"/>
        <v>195.74339824085985</v>
      </c>
      <c r="P938" s="67">
        <f ca="1"/>
        <v>197.17172886116984</v>
      </c>
    </row>
    <row r="939" spans="15:16" x14ac:dyDescent="0.35">
      <c r="O939" s="67">
        <f ca="1"/>
        <v>210.18877654428536</v>
      </c>
      <c r="P939" s="67">
        <f ca="1"/>
        <v>209.96521282398245</v>
      </c>
    </row>
    <row r="940" spans="15:16" x14ac:dyDescent="0.35">
      <c r="O940" s="67">
        <f ca="1"/>
        <v>199.67336868541162</v>
      </c>
      <c r="P940" s="67">
        <f ca="1"/>
        <v>201.37689578232477</v>
      </c>
    </row>
    <row r="941" spans="15:16" x14ac:dyDescent="0.35">
      <c r="O941" s="67">
        <f ca="1"/>
        <v>203.88887554574924</v>
      </c>
      <c r="P941" s="67">
        <f ca="1"/>
        <v>203.71317113441881</v>
      </c>
    </row>
    <row r="942" spans="15:16" x14ac:dyDescent="0.35">
      <c r="O942" s="67">
        <f ca="1"/>
        <v>194.59382740251925</v>
      </c>
      <c r="P942" s="67">
        <f ca="1"/>
        <v>195.07654792147716</v>
      </c>
    </row>
    <row r="943" spans="15:16" x14ac:dyDescent="0.35">
      <c r="O943" s="67">
        <f ca="1"/>
        <v>196.2016622011769</v>
      </c>
      <c r="P943" s="67">
        <f ca="1"/>
        <v>195.4255839727372</v>
      </c>
    </row>
    <row r="944" spans="15:16" x14ac:dyDescent="0.35">
      <c r="O944" s="67">
        <f ca="1"/>
        <v>204.11856217399338</v>
      </c>
      <c r="P944" s="67">
        <f ca="1"/>
        <v>204.77507873752324</v>
      </c>
    </row>
    <row r="945" spans="15:16" x14ac:dyDescent="0.35">
      <c r="O945" s="67">
        <f ca="1"/>
        <v>193.58531289076856</v>
      </c>
      <c r="P945" s="67">
        <f ca="1"/>
        <v>192.43106180276789</v>
      </c>
    </row>
    <row r="946" spans="15:16" x14ac:dyDescent="0.35">
      <c r="O946" s="67">
        <f ca="1"/>
        <v>205.3201612413549</v>
      </c>
      <c r="P946" s="67">
        <f ca="1"/>
        <v>204.34083935628985</v>
      </c>
    </row>
    <row r="947" spans="15:16" x14ac:dyDescent="0.35">
      <c r="O947" s="67">
        <f ca="1"/>
        <v>202.13282037536374</v>
      </c>
      <c r="P947" s="67">
        <f ca="1"/>
        <v>202.00413546005458</v>
      </c>
    </row>
    <row r="948" spans="15:16" x14ac:dyDescent="0.35">
      <c r="O948" s="67">
        <f ca="1"/>
        <v>199.07305867898154</v>
      </c>
      <c r="P948" s="67">
        <f ca="1"/>
        <v>200.30536245317469</v>
      </c>
    </row>
    <row r="949" spans="15:16" x14ac:dyDescent="0.35">
      <c r="O949" s="67">
        <f ca="1"/>
        <v>207.606090286224</v>
      </c>
      <c r="P949" s="67">
        <f ca="1"/>
        <v>207.81769222191159</v>
      </c>
    </row>
    <row r="950" spans="15:16" x14ac:dyDescent="0.35">
      <c r="O950" s="67">
        <f ca="1"/>
        <v>199.80980137624707</v>
      </c>
      <c r="P950" s="67">
        <f ca="1"/>
        <v>201.77353070875614</v>
      </c>
    </row>
    <row r="951" spans="15:16" x14ac:dyDescent="0.35">
      <c r="O951" s="67">
        <f ca="1"/>
        <v>201.35609421335576</v>
      </c>
      <c r="P951" s="67">
        <f ca="1"/>
        <v>200.2621853132253</v>
      </c>
    </row>
    <row r="952" spans="15:16" x14ac:dyDescent="0.35">
      <c r="O952" s="67">
        <f ca="1"/>
        <v>193.46308626471642</v>
      </c>
      <c r="P952" s="67">
        <f ca="1"/>
        <v>192.48106932279245</v>
      </c>
    </row>
    <row r="953" spans="15:16" x14ac:dyDescent="0.35">
      <c r="O953" s="67">
        <f ca="1"/>
        <v>204.1685009478274</v>
      </c>
      <c r="P953" s="67">
        <f ca="1"/>
        <v>205.3876954505964</v>
      </c>
    </row>
    <row r="954" spans="15:16" x14ac:dyDescent="0.35">
      <c r="O954" s="67">
        <f ca="1"/>
        <v>200.78106343552827</v>
      </c>
      <c r="P954" s="67">
        <f ca="1"/>
        <v>202.27889515459424</v>
      </c>
    </row>
    <row r="955" spans="15:16" x14ac:dyDescent="0.35">
      <c r="O955" s="67">
        <f ca="1"/>
        <v>198.70794776992545</v>
      </c>
      <c r="P955" s="67">
        <f ca="1"/>
        <v>198.46574876376764</v>
      </c>
    </row>
    <row r="956" spans="15:16" x14ac:dyDescent="0.35">
      <c r="O956" s="67">
        <f ca="1"/>
        <v>198.68798930797405</v>
      </c>
      <c r="P956" s="67">
        <f ca="1"/>
        <v>198.19112652064575</v>
      </c>
    </row>
    <row r="957" spans="15:16" x14ac:dyDescent="0.35">
      <c r="O957" s="67">
        <f ca="1"/>
        <v>201.08739351297018</v>
      </c>
      <c r="P957" s="67">
        <f ca="1"/>
        <v>200.58967845240065</v>
      </c>
    </row>
    <row r="958" spans="15:16" x14ac:dyDescent="0.35">
      <c r="O958" s="67">
        <f ca="1"/>
        <v>198.11407599082</v>
      </c>
      <c r="P958" s="67">
        <f ca="1"/>
        <v>197.37420744311464</v>
      </c>
    </row>
    <row r="959" spans="15:16" x14ac:dyDescent="0.35">
      <c r="O959" s="67">
        <f ca="1"/>
        <v>199.9754222540102</v>
      </c>
      <c r="P959" s="67">
        <f ca="1"/>
        <v>199.71047277269938</v>
      </c>
    </row>
    <row r="960" spans="15:16" x14ac:dyDescent="0.35">
      <c r="O960" s="67">
        <f ca="1"/>
        <v>202.36397225534964</v>
      </c>
      <c r="P960" s="67">
        <f ca="1"/>
        <v>200.95162700941495</v>
      </c>
    </row>
    <row r="961" spans="15:16" x14ac:dyDescent="0.35">
      <c r="O961" s="67">
        <f ca="1"/>
        <v>204.58940113835226</v>
      </c>
      <c r="P961" s="67">
        <f ca="1"/>
        <v>206.07828799205828</v>
      </c>
    </row>
    <row r="962" spans="15:16" x14ac:dyDescent="0.35">
      <c r="O962" s="67">
        <f ca="1"/>
        <v>196.49944846886754</v>
      </c>
      <c r="P962" s="67">
        <f ca="1"/>
        <v>197.04873832405713</v>
      </c>
    </row>
    <row r="963" spans="15:16" x14ac:dyDescent="0.35">
      <c r="O963" s="67">
        <f ca="1"/>
        <v>204.54187983227843</v>
      </c>
      <c r="P963" s="67">
        <f ca="1"/>
        <v>204.50331180565885</v>
      </c>
    </row>
    <row r="964" spans="15:16" x14ac:dyDescent="0.35">
      <c r="O964" s="67">
        <f ca="1"/>
        <v>193.00867245872587</v>
      </c>
      <c r="P964" s="67">
        <f ca="1"/>
        <v>193.90945016864612</v>
      </c>
    </row>
    <row r="965" spans="15:16" x14ac:dyDescent="0.35">
      <c r="O965" s="67">
        <f ca="1"/>
        <v>197.83387819104126</v>
      </c>
      <c r="P965" s="67">
        <f ca="1"/>
        <v>198.28897117017698</v>
      </c>
    </row>
    <row r="966" spans="15:16" x14ac:dyDescent="0.35">
      <c r="O966" s="67">
        <f ca="1"/>
        <v>199.01692634717287</v>
      </c>
      <c r="P966" s="67">
        <f ca="1"/>
        <v>199.00132075007562</v>
      </c>
    </row>
    <row r="967" spans="15:16" x14ac:dyDescent="0.35">
      <c r="O967" s="67">
        <f ca="1"/>
        <v>200.62190934471838</v>
      </c>
      <c r="P967" s="67">
        <f ca="1"/>
        <v>199.76772296446538</v>
      </c>
    </row>
    <row r="968" spans="15:16" x14ac:dyDescent="0.35">
      <c r="O968" s="67">
        <f ca="1"/>
        <v>201.10548195703558</v>
      </c>
      <c r="P968" s="67">
        <f ca="1"/>
        <v>199.55105759594522</v>
      </c>
    </row>
    <row r="969" spans="15:16" x14ac:dyDescent="0.35">
      <c r="O969" s="67">
        <f ca="1"/>
        <v>198.32630116356873</v>
      </c>
      <c r="P969" s="67">
        <f ca="1"/>
        <v>196.54385508819036</v>
      </c>
    </row>
    <row r="970" spans="15:16" x14ac:dyDescent="0.35">
      <c r="O970" s="67">
        <f ca="1"/>
        <v>203.11493895216273</v>
      </c>
      <c r="P970" s="67">
        <f ca="1"/>
        <v>204.81259890732025</v>
      </c>
    </row>
    <row r="971" spans="15:16" x14ac:dyDescent="0.35">
      <c r="O971" s="67">
        <f ca="1"/>
        <v>203.63202921896766</v>
      </c>
      <c r="P971" s="67">
        <f ca="1"/>
        <v>204.08421188931516</v>
      </c>
    </row>
    <row r="972" spans="15:16" x14ac:dyDescent="0.35">
      <c r="O972" s="67">
        <f ca="1"/>
        <v>190.63430646564771</v>
      </c>
      <c r="P972" s="67">
        <f ca="1"/>
        <v>190.68709346024872</v>
      </c>
    </row>
    <row r="973" spans="15:16" x14ac:dyDescent="0.35">
      <c r="O973" s="67">
        <f ca="1"/>
        <v>201.66973130316322</v>
      </c>
      <c r="P973" s="67">
        <f ca="1"/>
        <v>201.02241117710972</v>
      </c>
    </row>
    <row r="974" spans="15:16" x14ac:dyDescent="0.35">
      <c r="O974" s="67">
        <f ca="1"/>
        <v>195.55729528049588</v>
      </c>
      <c r="P974" s="67">
        <f ca="1"/>
        <v>195.61319183317576</v>
      </c>
    </row>
    <row r="975" spans="15:16" x14ac:dyDescent="0.35">
      <c r="O975" s="67">
        <f ca="1"/>
        <v>199.12707106696925</v>
      </c>
      <c r="P975" s="67">
        <f ca="1"/>
        <v>198.80682099193376</v>
      </c>
    </row>
    <row r="976" spans="15:16" x14ac:dyDescent="0.35">
      <c r="O976" s="67">
        <f ca="1"/>
        <v>202.76275025708622</v>
      </c>
      <c r="P976" s="67">
        <f ca="1"/>
        <v>202.3165558276873</v>
      </c>
    </row>
    <row r="977" spans="15:16" x14ac:dyDescent="0.35">
      <c r="O977" s="67">
        <f ca="1"/>
        <v>201.10208671609183</v>
      </c>
      <c r="P977" s="67">
        <f ca="1"/>
        <v>200.50878985771499</v>
      </c>
    </row>
    <row r="978" spans="15:16" x14ac:dyDescent="0.35">
      <c r="O978" s="67">
        <f ca="1"/>
        <v>195.76982242779886</v>
      </c>
      <c r="P978" s="67">
        <f ca="1"/>
        <v>195.36234502314574</v>
      </c>
    </row>
    <row r="979" spans="15:16" x14ac:dyDescent="0.35">
      <c r="O979" s="67">
        <f ca="1"/>
        <v>198.26211702211305</v>
      </c>
      <c r="P979" s="67">
        <f ca="1"/>
        <v>199.08084197218727</v>
      </c>
    </row>
    <row r="980" spans="15:16" x14ac:dyDescent="0.35">
      <c r="O980" s="67">
        <f ca="1"/>
        <v>201.46262533492362</v>
      </c>
      <c r="P980" s="67">
        <f ca="1"/>
        <v>202.36042637051497</v>
      </c>
    </row>
    <row r="981" spans="15:16" x14ac:dyDescent="0.35">
      <c r="O981" s="67">
        <f ca="1"/>
        <v>200.28885866900427</v>
      </c>
      <c r="P981" s="67">
        <f ca="1"/>
        <v>199.4335887806248</v>
      </c>
    </row>
    <row r="982" spans="15:16" x14ac:dyDescent="0.35">
      <c r="O982" s="67">
        <f ca="1"/>
        <v>203.15505391805564</v>
      </c>
      <c r="P982" s="67">
        <f ca="1"/>
        <v>202.85407092306974</v>
      </c>
    </row>
    <row r="983" spans="15:16" x14ac:dyDescent="0.35">
      <c r="O983" s="67">
        <f ca="1"/>
        <v>197.91920942165081</v>
      </c>
      <c r="P983" s="67">
        <f ca="1"/>
        <v>197.77156088256018</v>
      </c>
    </row>
    <row r="984" spans="15:16" x14ac:dyDescent="0.35">
      <c r="O984" s="67">
        <f ca="1"/>
        <v>196.05041000633</v>
      </c>
      <c r="P984" s="67">
        <f ca="1"/>
        <v>196.98472230930162</v>
      </c>
    </row>
    <row r="985" spans="15:16" x14ac:dyDescent="0.35">
      <c r="O985" s="67">
        <f ca="1"/>
        <v>193.79158277811112</v>
      </c>
      <c r="P985" s="67">
        <f ca="1"/>
        <v>193.47116712160926</v>
      </c>
    </row>
    <row r="986" spans="15:16" x14ac:dyDescent="0.35">
      <c r="O986" s="67">
        <f ca="1"/>
        <v>197.22557794132646</v>
      </c>
      <c r="P986" s="67">
        <f ca="1"/>
        <v>197.73789930958881</v>
      </c>
    </row>
    <row r="987" spans="15:16" x14ac:dyDescent="0.35">
      <c r="O987" s="67">
        <f ca="1"/>
        <v>198.01445544114284</v>
      </c>
      <c r="P987" s="67">
        <f ca="1"/>
        <v>197.84883471632276</v>
      </c>
    </row>
    <row r="988" spans="15:16" x14ac:dyDescent="0.35">
      <c r="O988" s="67">
        <f ca="1"/>
        <v>196.65188908892014</v>
      </c>
      <c r="P988" s="67">
        <f ca="1"/>
        <v>196.47997929991135</v>
      </c>
    </row>
    <row r="989" spans="15:16" x14ac:dyDescent="0.35">
      <c r="O989" s="67">
        <f ca="1"/>
        <v>197.22125302576373</v>
      </c>
      <c r="P989" s="67">
        <f ca="1"/>
        <v>196.05932577225389</v>
      </c>
    </row>
    <row r="990" spans="15:16" x14ac:dyDescent="0.35">
      <c r="O990" s="67">
        <f ca="1"/>
        <v>202.90099381342509</v>
      </c>
      <c r="P990" s="67">
        <f ca="1"/>
        <v>201.97551254470906</v>
      </c>
    </row>
    <row r="991" spans="15:16" x14ac:dyDescent="0.35">
      <c r="O991" s="67">
        <f ca="1"/>
        <v>203.4567006978267</v>
      </c>
      <c r="P991" s="67">
        <f ca="1"/>
        <v>203.44587514889071</v>
      </c>
    </row>
    <row r="992" spans="15:16" x14ac:dyDescent="0.35">
      <c r="O992" s="67">
        <f ca="1"/>
        <v>197.6722371005753</v>
      </c>
      <c r="P992" s="67">
        <f ca="1"/>
        <v>197.68946441431038</v>
      </c>
    </row>
    <row r="993" spans="15:16" x14ac:dyDescent="0.35">
      <c r="O993" s="67">
        <f ca="1"/>
        <v>206.0134919101489</v>
      </c>
      <c r="P993" s="67">
        <f ca="1"/>
        <v>206.69176085650074</v>
      </c>
    </row>
    <row r="994" spans="15:16" x14ac:dyDescent="0.35">
      <c r="O994" s="67">
        <f ca="1"/>
        <v>199.81627619261397</v>
      </c>
      <c r="P994" s="67">
        <f ca="1"/>
        <v>198.33001871492317</v>
      </c>
    </row>
    <row r="995" spans="15:16" x14ac:dyDescent="0.35">
      <c r="O995" s="67">
        <f ca="1"/>
        <v>200.10725949021506</v>
      </c>
      <c r="P995" s="67">
        <f ca="1"/>
        <v>201.4386682087586</v>
      </c>
    </row>
    <row r="996" spans="15:16" x14ac:dyDescent="0.35">
      <c r="O996" s="67">
        <f ca="1"/>
        <v>198.02166167187312</v>
      </c>
      <c r="P996" s="67">
        <f ca="1"/>
        <v>198.48609990616271</v>
      </c>
    </row>
    <row r="997" spans="15:16" x14ac:dyDescent="0.35">
      <c r="O997" s="67">
        <f ca="1"/>
        <v>204.42354736722453</v>
      </c>
      <c r="P997" s="67">
        <f ca="1"/>
        <v>205.02703946503348</v>
      </c>
    </row>
    <row r="998" spans="15:16" x14ac:dyDescent="0.35">
      <c r="O998" s="67">
        <f ca="1"/>
        <v>199.36058264988009</v>
      </c>
      <c r="P998" s="67">
        <f ca="1"/>
        <v>199.60866087728047</v>
      </c>
    </row>
    <row r="999" spans="15:16" x14ac:dyDescent="0.35">
      <c r="O999" s="67">
        <f ca="1"/>
        <v>201.18840318816407</v>
      </c>
      <c r="P999" s="67">
        <f ca="1"/>
        <v>200.72152116851677</v>
      </c>
    </row>
    <row r="1000" spans="15:16" x14ac:dyDescent="0.35">
      <c r="O1000" s="67">
        <f ca="1"/>
        <v>210.08985813336037</v>
      </c>
      <c r="P1000" s="67">
        <f ca="1"/>
        <v>210.65035159776292</v>
      </c>
    </row>
    <row r="1001" spans="15:16" x14ac:dyDescent="0.35">
      <c r="O1001" s="67">
        <f ca="1"/>
        <v>198.25878887204126</v>
      </c>
      <c r="P1001" s="67">
        <f ca="1"/>
        <v>199.10733703641716</v>
      </c>
    </row>
    <row r="1002" spans="15:16" x14ac:dyDescent="0.35">
      <c r="O1002" s="67">
        <f ca="1"/>
        <v>198.66187828115577</v>
      </c>
      <c r="P1002" s="67">
        <f ca="1"/>
        <v>197.62511482024627</v>
      </c>
    </row>
    <row r="1003" spans="15:16" x14ac:dyDescent="0.35">
      <c r="O1003" s="67">
        <f ca="1"/>
        <v>200.42281148051475</v>
      </c>
      <c r="P1003" s="67">
        <f ca="1"/>
        <v>199.62517032261587</v>
      </c>
    </row>
    <row r="1004" spans="15:16" x14ac:dyDescent="0.35">
      <c r="O1004" s="67">
        <f ca="1"/>
        <v>200.22285204599675</v>
      </c>
      <c r="P1004" s="67">
        <f ca="1"/>
        <v>201.65049656384838</v>
      </c>
    </row>
    <row r="1005" spans="15:16" x14ac:dyDescent="0.35">
      <c r="O1005" s="67">
        <f ca="1"/>
        <v>198.61546627707676</v>
      </c>
      <c r="P1005" s="67">
        <f ca="1"/>
        <v>198.75826451104282</v>
      </c>
    </row>
    <row r="1006" spans="15:16" x14ac:dyDescent="0.35">
      <c r="O1006" s="67">
        <f ca="1"/>
        <v>198.18410779624784</v>
      </c>
      <c r="P1006" s="67">
        <f ca="1"/>
        <v>197.04956508916948</v>
      </c>
    </row>
    <row r="1007" spans="15:16" x14ac:dyDescent="0.35">
      <c r="O1007" s="67">
        <f ca="1"/>
        <v>199.50712040842186</v>
      </c>
      <c r="P1007" s="67">
        <f ca="1"/>
        <v>200.49744576417245</v>
      </c>
    </row>
    <row r="1008" spans="15:16" x14ac:dyDescent="0.35">
      <c r="O1008" s="67">
        <f ca="1"/>
        <v>200.16614394255765</v>
      </c>
      <c r="P1008" s="67">
        <f ca="1"/>
        <v>200.58695626565643</v>
      </c>
    </row>
    <row r="1009" spans="15:16" x14ac:dyDescent="0.35">
      <c r="O1009" s="67">
        <f ca="1"/>
        <v>202.49225584504777</v>
      </c>
      <c r="P1009" s="67">
        <f ca="1"/>
        <v>202.93961790995164</v>
      </c>
    </row>
    <row r="1010" spans="15:16" x14ac:dyDescent="0.35">
      <c r="O1010" s="67">
        <f ca="1"/>
        <v>198.19452677808638</v>
      </c>
      <c r="P1010" s="67">
        <f ca="1"/>
        <v>197.77719467589841</v>
      </c>
    </row>
    <row r="1011" spans="15:16" x14ac:dyDescent="0.35">
      <c r="O1011" s="67">
        <f ca="1"/>
        <v>194.26119975913545</v>
      </c>
      <c r="P1011" s="67">
        <f ca="1"/>
        <v>194.17281742528741</v>
      </c>
    </row>
    <row r="1012" spans="15:16" x14ac:dyDescent="0.35">
      <c r="O1012" s="67">
        <f ca="1"/>
        <v>203.85268910200722</v>
      </c>
      <c r="P1012" s="67">
        <f ca="1"/>
        <v>203.85064421917014</v>
      </c>
    </row>
    <row r="1013" spans="15:16" x14ac:dyDescent="0.35">
      <c r="O1013" s="67">
        <f ca="1"/>
        <v>203.35981759034945</v>
      </c>
      <c r="P1013" s="67">
        <f ca="1"/>
        <v>204.10448523527987</v>
      </c>
    </row>
    <row r="1014" spans="15:16" x14ac:dyDescent="0.35">
      <c r="O1014" s="67">
        <f ca="1"/>
        <v>199.57731633211165</v>
      </c>
      <c r="P1014" s="67">
        <f ca="1"/>
        <v>198.9705723224321</v>
      </c>
    </row>
    <row r="1015" spans="15:16" x14ac:dyDescent="0.35">
      <c r="O1015" s="67">
        <f ca="1"/>
        <v>196.65803416465542</v>
      </c>
      <c r="P1015" s="67">
        <f ca="1"/>
        <v>195.95798698595078</v>
      </c>
    </row>
    <row r="1016" spans="15:16" x14ac:dyDescent="0.35">
      <c r="O1016" s="67">
        <f ca="1"/>
        <v>202.29973255332828</v>
      </c>
      <c r="P1016" s="67">
        <f ca="1"/>
        <v>200.98837697740703</v>
      </c>
    </row>
    <row r="1017" spans="15:16" x14ac:dyDescent="0.35">
      <c r="O1017" s="67">
        <f ca="1"/>
        <v>199.96129142838117</v>
      </c>
      <c r="P1017" s="67">
        <f ca="1"/>
        <v>200.00706843999995</v>
      </c>
    </row>
    <row r="1018" spans="15:16" x14ac:dyDescent="0.35">
      <c r="O1018" s="67">
        <f ca="1"/>
        <v>201.23596249696453</v>
      </c>
      <c r="P1018" s="67">
        <f ca="1"/>
        <v>200.20144400911821</v>
      </c>
    </row>
    <row r="1019" spans="15:16" x14ac:dyDescent="0.35">
      <c r="O1019" s="67">
        <f ca="1"/>
        <v>201.20962215549821</v>
      </c>
      <c r="P1019" s="67">
        <f ca="1"/>
        <v>202.55711062136595</v>
      </c>
    </row>
    <row r="1020" spans="15:16" x14ac:dyDescent="0.35">
      <c r="O1020" s="67">
        <f ca="1"/>
        <v>194.06660053142286</v>
      </c>
      <c r="P1020" s="67">
        <f ca="1"/>
        <v>194.07122158489062</v>
      </c>
    </row>
    <row r="1021" spans="15:16" x14ac:dyDescent="0.35">
      <c r="O1021" s="67">
        <f ca="1"/>
        <v>195.98759578908187</v>
      </c>
      <c r="P1021" s="67">
        <f ca="1"/>
        <v>195.86940411953927</v>
      </c>
    </row>
    <row r="1022" spans="15:16" x14ac:dyDescent="0.35">
      <c r="O1022" s="67">
        <f ca="1"/>
        <v>200.09888578878619</v>
      </c>
      <c r="P1022" s="67">
        <f ca="1"/>
        <v>201.5056263681245</v>
      </c>
    </row>
    <row r="1023" spans="15:16" x14ac:dyDescent="0.35">
      <c r="O1023" s="67">
        <f ca="1"/>
        <v>203.05559556962558</v>
      </c>
      <c r="P1023" s="67">
        <f ca="1"/>
        <v>203.63026542979333</v>
      </c>
    </row>
    <row r="1024" spans="15:16" x14ac:dyDescent="0.35">
      <c r="O1024" s="67">
        <f ca="1"/>
        <v>199.11907040624212</v>
      </c>
      <c r="P1024" s="67">
        <f ca="1"/>
        <v>200.96204505636911</v>
      </c>
    </row>
    <row r="1025" spans="15:16" x14ac:dyDescent="0.35">
      <c r="O1025" s="67">
        <f ca="1"/>
        <v>196.22348700201849</v>
      </c>
      <c r="P1025" s="67">
        <f ca="1"/>
        <v>195.39588765681984</v>
      </c>
    </row>
    <row r="1026" spans="15:16" x14ac:dyDescent="0.35">
      <c r="O1026" s="67">
        <f ca="1"/>
        <v>200.25963443879181</v>
      </c>
      <c r="P1026" s="67">
        <f ca="1"/>
        <v>202.08496185748578</v>
      </c>
    </row>
    <row r="1027" spans="15:16" x14ac:dyDescent="0.35">
      <c r="O1027" s="67">
        <f ca="1"/>
        <v>205.03264812338216</v>
      </c>
      <c r="P1027" s="67">
        <f ca="1"/>
        <v>206.18363830847105</v>
      </c>
    </row>
    <row r="1028" spans="15:16" x14ac:dyDescent="0.35">
      <c r="O1028" s="67">
        <f ca="1"/>
        <v>199.92999546891761</v>
      </c>
      <c r="P1028" s="67">
        <f ca="1"/>
        <v>200.39152926429594</v>
      </c>
    </row>
    <row r="1029" spans="15:16" x14ac:dyDescent="0.35">
      <c r="O1029" s="67">
        <f ca="1"/>
        <v>199.87204407625188</v>
      </c>
      <c r="P1029" s="67">
        <f ca="1"/>
        <v>199.95528655989281</v>
      </c>
    </row>
    <row r="1030" spans="15:16" x14ac:dyDescent="0.35">
      <c r="O1030" s="67">
        <f ca="1"/>
        <v>205.59590674684597</v>
      </c>
      <c r="P1030" s="67">
        <f ca="1"/>
        <v>205.00547167406918</v>
      </c>
    </row>
    <row r="1031" spans="15:16" x14ac:dyDescent="0.35">
      <c r="O1031" s="67">
        <f ca="1"/>
        <v>204.11121199938106</v>
      </c>
      <c r="P1031" s="67">
        <f ca="1"/>
        <v>205.36697086247338</v>
      </c>
    </row>
    <row r="1032" spans="15:16" x14ac:dyDescent="0.35">
      <c r="O1032" s="67">
        <f ca="1"/>
        <v>203.20346203995675</v>
      </c>
      <c r="P1032" s="67">
        <f ca="1"/>
        <v>201.87145410493008</v>
      </c>
    </row>
    <row r="1033" spans="15:16" x14ac:dyDescent="0.35">
      <c r="O1033" s="67">
        <f ca="1"/>
        <v>198.19320733287631</v>
      </c>
      <c r="P1033" s="67">
        <f ca="1"/>
        <v>197.62299069452428</v>
      </c>
    </row>
    <row r="1034" spans="15:16" x14ac:dyDescent="0.35">
      <c r="O1034" s="67">
        <f ca="1"/>
        <v>197.4825847281389</v>
      </c>
      <c r="P1034" s="67">
        <f ca="1"/>
        <v>196.80554793173661</v>
      </c>
    </row>
  </sheetData>
  <mergeCells count="1">
    <mergeCell ref="B2:E2"/>
  </mergeCells>
  <conditionalFormatting sqref="B8:C8">
    <cfRule type="expression" dxfId="3" priority="1">
      <formula>IF($C$7&lt;&gt;"Manual",TRUE,FALSE)</formula>
    </cfRule>
  </conditionalFormatting>
  <conditionalFormatting sqref="B9:C9">
    <cfRule type="expression" dxfId="2" priority="2">
      <formula>IF($C$7&lt;&gt;"PFA",TRUE,FALSE)</formula>
    </cfRule>
  </conditionalFormatting>
  <pageMargins left="0.7" right="0.7" top="0.75" bottom="0.75" header="0.3" footer="0.3"/>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6E5038C3-A5EA-4F0A-B32C-B271FC5BE50E}">
          <x14:formula1>
            <xm:f>Lookups!$B$2:$B$5</xm:f>
          </x14:formula1>
          <xm:sqref>C7</xm:sqref>
        </x14:dataValidation>
        <x14:dataValidation type="list" allowBlank="1" showInputMessage="1" showErrorMessage="1" xr:uid="{E16E41B5-57CD-4C21-AF20-FC8F1216BDA7}">
          <x14:formula1>
            <xm:f>Lookups!$A$2:$A$5</xm:f>
          </x14:formula1>
          <xm:sqref>D3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109740-D903-4ED7-93AF-EEA56E3774DC}">
  <dimension ref="B1:Q1034"/>
  <sheetViews>
    <sheetView showGridLines="0" workbookViewId="0">
      <selection activeCell="Q3" sqref="Q3"/>
    </sheetView>
  </sheetViews>
  <sheetFormatPr defaultRowHeight="14.5" x14ac:dyDescent="0.35"/>
  <cols>
    <col min="2" max="2" width="31.81640625" customWidth="1"/>
    <col min="3" max="3" width="12" bestFit="1" customWidth="1"/>
    <col min="7" max="7" width="32" customWidth="1"/>
    <col min="8" max="11" width="15.54296875" customWidth="1"/>
    <col min="13" max="13" width="20.54296875" style="60" hidden="1" customWidth="1"/>
    <col min="14" max="14" width="13" style="60" hidden="1" customWidth="1"/>
    <col min="15" max="16" width="0" style="60" hidden="1" customWidth="1"/>
  </cols>
  <sheetData>
    <row r="1" spans="2:17" ht="15" thickBot="1" x14ac:dyDescent="0.4"/>
    <row r="2" spans="2:17" x14ac:dyDescent="0.35">
      <c r="B2" s="137" t="s">
        <v>66</v>
      </c>
      <c r="C2" s="138"/>
      <c r="D2" s="138"/>
      <c r="E2" s="139"/>
    </row>
    <row r="3" spans="2:17" x14ac:dyDescent="0.35">
      <c r="B3" s="1" t="s">
        <v>22</v>
      </c>
      <c r="C3" s="53">
        <v>2</v>
      </c>
      <c r="D3" s="52"/>
      <c r="E3" s="20"/>
      <c r="M3" s="61"/>
      <c r="N3" s="62"/>
      <c r="Q3" s="14" t="s">
        <v>69</v>
      </c>
    </row>
    <row r="4" spans="2:17" x14ac:dyDescent="0.35">
      <c r="B4" s="1" t="s">
        <v>60</v>
      </c>
      <c r="C4" s="53">
        <v>1</v>
      </c>
      <c r="D4" s="53"/>
      <c r="E4" s="3"/>
      <c r="M4" s="61" t="s">
        <v>22</v>
      </c>
      <c r="N4" s="62">
        <f>C3</f>
        <v>2</v>
      </c>
    </row>
    <row r="5" spans="2:17" x14ac:dyDescent="0.35">
      <c r="B5" s="1" t="s">
        <v>61</v>
      </c>
      <c r="C5" s="58">
        <v>0.5</v>
      </c>
      <c r="D5" s="53"/>
      <c r="E5" s="3"/>
      <c r="G5" s="49" t="str">
        <f>IF(ISERR(N7),"Cannot find product standard deviation satisfying ITP", "")</f>
        <v/>
      </c>
      <c r="M5" s="61" t="s">
        <v>62</v>
      </c>
      <c r="N5" s="62">
        <f>C4^2/C5^2</f>
        <v>4</v>
      </c>
    </row>
    <row r="6" spans="2:17" x14ac:dyDescent="0.35">
      <c r="B6" s="1" t="s">
        <v>5</v>
      </c>
      <c r="C6" s="55">
        <v>0.75</v>
      </c>
      <c r="D6" s="53"/>
      <c r="E6" s="3"/>
      <c r="M6" s="61" t="s">
        <v>63</v>
      </c>
      <c r="N6" s="62">
        <f>C4/C5^2</f>
        <v>4</v>
      </c>
    </row>
    <row r="7" spans="2:17" x14ac:dyDescent="0.35">
      <c r="B7" s="1" t="s">
        <v>6</v>
      </c>
      <c r="C7" s="56" t="s">
        <v>18</v>
      </c>
      <c r="D7" s="53"/>
      <c r="E7" s="3"/>
      <c r="M7" s="61"/>
      <c r="N7" s="62"/>
    </row>
    <row r="8" spans="2:17" x14ac:dyDescent="0.35">
      <c r="B8" s="1" t="s">
        <v>65</v>
      </c>
      <c r="C8" s="50">
        <v>2</v>
      </c>
      <c r="D8" s="53"/>
      <c r="E8" s="3"/>
      <c r="M8" s="61" t="s">
        <v>24</v>
      </c>
      <c r="N8" s="63" cm="1">
        <f t="array" ref="N8">GB_WIDTH_GAMMA(N4,N5,N6,C6/2,C9)</f>
        <v>1.1178725608712969E-2</v>
      </c>
    </row>
    <row r="9" spans="2:17" x14ac:dyDescent="0.35">
      <c r="B9" s="1" t="s">
        <v>45</v>
      </c>
      <c r="C9" s="59">
        <v>0.01</v>
      </c>
      <c r="D9" s="53"/>
      <c r="E9" s="3"/>
      <c r="M9" s="60" t="s">
        <v>26</v>
      </c>
      <c r="N9" s="64">
        <f>IF(C7="Manual", C8, IF(C7="None", C3, N4-N8))</f>
        <v>1.988821274391287</v>
      </c>
      <c r="O9" s="65"/>
    </row>
    <row r="10" spans="2:17" x14ac:dyDescent="0.35">
      <c r="B10" s="1"/>
      <c r="C10" s="57"/>
      <c r="D10" s="53"/>
      <c r="E10" s="3"/>
      <c r="O10" s="65"/>
    </row>
    <row r="11" spans="2:17" x14ac:dyDescent="0.35">
      <c r="B11" s="93" t="s">
        <v>10</v>
      </c>
      <c r="C11" s="94">
        <f>N9</f>
        <v>1.988821274391287</v>
      </c>
      <c r="D11" s="95"/>
      <c r="E11" s="96"/>
    </row>
    <row r="12" spans="2:17" x14ac:dyDescent="0.35">
      <c r="B12" s="93" t="s">
        <v>8</v>
      </c>
      <c r="C12" s="97">
        <f>(C3/C6/2)</f>
        <v>1.3333333333333333</v>
      </c>
      <c r="D12" s="98"/>
      <c r="E12" s="99"/>
    </row>
    <row r="13" spans="2:17" x14ac:dyDescent="0.35">
      <c r="B13" s="93" t="s">
        <v>50</v>
      </c>
      <c r="C13" s="100" cm="1">
        <f t="array" ref="C13">PFA_GAMMA(N4,N4,N5,N6,C6/2)</f>
        <v>1.0353841621691626E-2</v>
      </c>
      <c r="D13" s="98"/>
      <c r="E13" s="99"/>
      <c r="M13" s="61"/>
      <c r="N13" s="62"/>
    </row>
    <row r="14" spans="2:17" x14ac:dyDescent="0.35">
      <c r="B14" s="93" t="s">
        <v>51</v>
      </c>
      <c r="C14" s="100" cm="1">
        <f t="array" ref="C14">PFA_GAMMA(N4,N9,N5,N6,C6/2)</f>
        <v>1.0017972310060417E-2</v>
      </c>
      <c r="D14" s="98"/>
      <c r="E14" s="99"/>
      <c r="M14" s="61"/>
      <c r="N14" s="62"/>
    </row>
    <row r="15" spans="2:17" x14ac:dyDescent="0.35">
      <c r="B15" s="93" t="s">
        <v>52</v>
      </c>
      <c r="C15" s="101" cm="1">
        <f t="array" ref="C15">PFR_GAMMA(N4,N9,N5,N6,C6/2)</f>
        <v>7.1529228399845657E-2</v>
      </c>
      <c r="D15" s="102"/>
      <c r="E15" s="103"/>
    </row>
    <row r="16" spans="2:17" x14ac:dyDescent="0.35">
      <c r="B16" s="93" t="s">
        <v>46</v>
      </c>
      <c r="C16" s="104">
        <f>1-_xlfn.NORM.DIST(N4,N9,C6/2,TRUE)</f>
        <v>0.48810931766979504</v>
      </c>
      <c r="D16" s="102"/>
      <c r="E16" s="103"/>
    </row>
    <row r="17" spans="2:16" x14ac:dyDescent="0.35">
      <c r="B17" s="93" t="s">
        <v>47</v>
      </c>
      <c r="C17" s="104">
        <f>_xlfn.GAMMA.DIST(N4,N5,1/N6,TRUE)</f>
        <v>0.95761988800831599</v>
      </c>
      <c r="D17" s="102"/>
      <c r="E17" s="103"/>
    </row>
    <row r="18" spans="2:16" x14ac:dyDescent="0.35">
      <c r="B18" s="93" t="s">
        <v>48</v>
      </c>
      <c r="C18" s="105">
        <f>1-C17</f>
        <v>4.2380111991684011E-2</v>
      </c>
      <c r="D18" s="102"/>
      <c r="E18" s="103"/>
    </row>
    <row r="19" spans="2:16" ht="15" thickBot="1" x14ac:dyDescent="0.4">
      <c r="B19" s="106" t="s">
        <v>49</v>
      </c>
      <c r="C19" s="109">
        <f>ABS(_xlfn.NORM.S.INV(C18)/3)</f>
        <v>0.57456997207048988</v>
      </c>
      <c r="D19" s="87"/>
      <c r="E19" s="88"/>
    </row>
    <row r="20" spans="2:16" x14ac:dyDescent="0.35">
      <c r="B20" s="108"/>
    </row>
    <row r="29" spans="2:16" x14ac:dyDescent="0.35">
      <c r="M29" s="60" t="s">
        <v>67</v>
      </c>
      <c r="N29" s="60" t="s">
        <v>53</v>
      </c>
      <c r="O29" s="60" t="s">
        <v>54</v>
      </c>
      <c r="P29" s="60" t="s">
        <v>56</v>
      </c>
    </row>
    <row r="30" spans="2:16" x14ac:dyDescent="0.35">
      <c r="M30" s="60">
        <f>N30-(O30-N30)/2</f>
        <v>-1</v>
      </c>
      <c r="N30" s="66">
        <v>0</v>
      </c>
      <c r="O30" s="66">
        <f>N4</f>
        <v>2</v>
      </c>
      <c r="P30" s="66">
        <f>N9</f>
        <v>1.988821274391287</v>
      </c>
    </row>
    <row r="31" spans="2:16" x14ac:dyDescent="0.35">
      <c r="M31" s="60">
        <f>O31+(O31-N31)/2</f>
        <v>3</v>
      </c>
      <c r="N31" s="66">
        <v>0</v>
      </c>
      <c r="O31" s="66">
        <f>N4</f>
        <v>2</v>
      </c>
      <c r="P31" s="66">
        <f>N9</f>
        <v>1.988821274391287</v>
      </c>
    </row>
    <row r="33" spans="13:15" x14ac:dyDescent="0.35">
      <c r="M33" s="60" t="s">
        <v>57</v>
      </c>
      <c r="N33" s="60">
        <v>1000</v>
      </c>
    </row>
    <row r="34" spans="13:15" x14ac:dyDescent="0.35">
      <c r="N34" s="60" t="s">
        <v>58</v>
      </c>
      <c r="O34" s="60" t="s">
        <v>59</v>
      </c>
    </row>
    <row r="35" spans="13:15" x14ac:dyDescent="0.35">
      <c r="N35" s="60" cm="1">
        <f t="array" aca="1" ref="N35:O1034" ca="1">SAMPLES_JOINT_GAMMA(N5,N6,C6/2,N33)</f>
        <v>0.75633452581521832</v>
      </c>
      <c r="O35" s="60">
        <f ca="1"/>
        <v>0.79502328470165007</v>
      </c>
    </row>
    <row r="36" spans="13:15" x14ac:dyDescent="0.35">
      <c r="N36" s="60">
        <f ca="1"/>
        <v>1.7712146014962269</v>
      </c>
      <c r="O36" s="60">
        <f ca="1"/>
        <v>1.4392663443033096</v>
      </c>
    </row>
    <row r="37" spans="13:15" x14ac:dyDescent="0.35">
      <c r="N37" s="60">
        <f ca="1"/>
        <v>0.94507383648427579</v>
      </c>
      <c r="O37" s="60">
        <f ca="1"/>
        <v>1.3310312233626658</v>
      </c>
    </row>
    <row r="38" spans="13:15" x14ac:dyDescent="0.35">
      <c r="N38" s="60">
        <f ca="1"/>
        <v>1.2737523183381354</v>
      </c>
      <c r="O38" s="60">
        <f ca="1"/>
        <v>0.89660105314187533</v>
      </c>
    </row>
    <row r="39" spans="13:15" x14ac:dyDescent="0.35">
      <c r="N39" s="60">
        <f ca="1"/>
        <v>0.84273761739955677</v>
      </c>
      <c r="O39" s="60">
        <f ca="1"/>
        <v>1.1910630990082698</v>
      </c>
    </row>
    <row r="40" spans="13:15" x14ac:dyDescent="0.35">
      <c r="N40" s="60">
        <f ca="1"/>
        <v>0.77062116911814738</v>
      </c>
      <c r="O40" s="60">
        <f ca="1"/>
        <v>1.1053763707921465</v>
      </c>
    </row>
    <row r="41" spans="13:15" x14ac:dyDescent="0.35">
      <c r="N41" s="60">
        <f ca="1"/>
        <v>0.59500975355538599</v>
      </c>
      <c r="O41" s="60">
        <f ca="1"/>
        <v>1.018054463262974E-3</v>
      </c>
    </row>
    <row r="42" spans="13:15" x14ac:dyDescent="0.35">
      <c r="N42" s="60">
        <f ca="1"/>
        <v>1.2044480286083943</v>
      </c>
      <c r="O42" s="60">
        <f ca="1"/>
        <v>0.94380727866979841</v>
      </c>
    </row>
    <row r="43" spans="13:15" x14ac:dyDescent="0.35">
      <c r="N43" s="60">
        <f ca="1"/>
        <v>1.8045536372511874</v>
      </c>
      <c r="O43" s="60">
        <f ca="1"/>
        <v>1.8664179920000252</v>
      </c>
    </row>
    <row r="44" spans="13:15" x14ac:dyDescent="0.35">
      <c r="N44" s="60">
        <f ca="1"/>
        <v>1.1132159813760869</v>
      </c>
      <c r="O44" s="60">
        <f ca="1"/>
        <v>0.89388236692542167</v>
      </c>
    </row>
    <row r="45" spans="13:15" x14ac:dyDescent="0.35">
      <c r="N45" s="60">
        <f ca="1"/>
        <v>0.75181003578287064</v>
      </c>
      <c r="O45" s="60">
        <f ca="1"/>
        <v>1.4168053686043418</v>
      </c>
    </row>
    <row r="46" spans="13:15" x14ac:dyDescent="0.35">
      <c r="N46" s="60">
        <f ca="1"/>
        <v>0.37267598227345056</v>
      </c>
      <c r="O46" s="60">
        <f ca="1"/>
        <v>0.91181351235776231</v>
      </c>
    </row>
    <row r="47" spans="13:15" x14ac:dyDescent="0.35">
      <c r="N47" s="60">
        <f ca="1"/>
        <v>1.5715509043597411</v>
      </c>
      <c r="O47" s="60">
        <f ca="1"/>
        <v>1.7554443268743025</v>
      </c>
    </row>
    <row r="48" spans="13:15" x14ac:dyDescent="0.35">
      <c r="N48" s="60">
        <f ca="1"/>
        <v>0.99775519039031568</v>
      </c>
      <c r="O48" s="60">
        <f ca="1"/>
        <v>0.61603467611106077</v>
      </c>
    </row>
    <row r="49" spans="14:15" x14ac:dyDescent="0.35">
      <c r="N49" s="60">
        <f ca="1"/>
        <v>0.94375444345896331</v>
      </c>
      <c r="O49" s="60">
        <f ca="1"/>
        <v>1.440546936771717</v>
      </c>
    </row>
    <row r="50" spans="14:15" x14ac:dyDescent="0.35">
      <c r="N50" s="60">
        <f ca="1"/>
        <v>0.57134461892162303</v>
      </c>
      <c r="O50" s="60">
        <f ca="1"/>
        <v>0.32975714209241147</v>
      </c>
    </row>
    <row r="51" spans="14:15" x14ac:dyDescent="0.35">
      <c r="N51" s="60">
        <f ca="1"/>
        <v>1.3190007076185157</v>
      </c>
      <c r="O51" s="60">
        <f ca="1"/>
        <v>2.2219323219600575</v>
      </c>
    </row>
    <row r="52" spans="14:15" x14ac:dyDescent="0.35">
      <c r="N52" s="60">
        <f ca="1"/>
        <v>0.7704768942101311</v>
      </c>
      <c r="O52" s="60">
        <f ca="1"/>
        <v>0.68734148650457716</v>
      </c>
    </row>
    <row r="53" spans="14:15" x14ac:dyDescent="0.35">
      <c r="N53" s="60">
        <f ca="1"/>
        <v>0.64780347560576401</v>
      </c>
      <c r="O53" s="60">
        <f ca="1"/>
        <v>1.1881548439326606</v>
      </c>
    </row>
    <row r="54" spans="14:15" x14ac:dyDescent="0.35">
      <c r="N54" s="60">
        <f ca="1"/>
        <v>1.1514932946330005</v>
      </c>
      <c r="O54" s="60">
        <f ca="1"/>
        <v>0.50342939218218374</v>
      </c>
    </row>
    <row r="55" spans="14:15" x14ac:dyDescent="0.35">
      <c r="N55" s="60">
        <f ca="1"/>
        <v>0.61334263157997104</v>
      </c>
      <c r="O55" s="60">
        <f ca="1"/>
        <v>0.78380146576034482</v>
      </c>
    </row>
    <row r="56" spans="14:15" x14ac:dyDescent="0.35">
      <c r="N56" s="60">
        <f ca="1"/>
        <v>0.45487076484582384</v>
      </c>
      <c r="O56" s="60">
        <f ca="1"/>
        <v>0.2756755732760835</v>
      </c>
    </row>
    <row r="57" spans="14:15" x14ac:dyDescent="0.35">
      <c r="N57" s="60">
        <f ca="1"/>
        <v>0.61178849910089939</v>
      </c>
      <c r="O57" s="60">
        <f ca="1"/>
        <v>0.4146885876892154</v>
      </c>
    </row>
    <row r="58" spans="14:15" x14ac:dyDescent="0.35">
      <c r="N58" s="60">
        <f ca="1"/>
        <v>0.46353881034900629</v>
      </c>
      <c r="O58" s="60">
        <f ca="1"/>
        <v>0.47783292537629884</v>
      </c>
    </row>
    <row r="59" spans="14:15" x14ac:dyDescent="0.35">
      <c r="N59" s="60">
        <f ca="1"/>
        <v>1.2550986812098055</v>
      </c>
      <c r="O59" s="60">
        <f ca="1"/>
        <v>1.6275422532254333</v>
      </c>
    </row>
    <row r="60" spans="14:15" x14ac:dyDescent="0.35">
      <c r="N60" s="60">
        <f ca="1"/>
        <v>0.65903707549975576</v>
      </c>
      <c r="O60" s="60">
        <f ca="1"/>
        <v>1.4747415909087125E-2</v>
      </c>
    </row>
    <row r="61" spans="14:15" x14ac:dyDescent="0.35">
      <c r="N61" s="60">
        <f ca="1"/>
        <v>0.66299821975401463</v>
      </c>
      <c r="O61" s="60">
        <f ca="1"/>
        <v>0.40827303610522836</v>
      </c>
    </row>
    <row r="62" spans="14:15" x14ac:dyDescent="0.35">
      <c r="N62" s="60">
        <f ca="1"/>
        <v>0.32378741738631234</v>
      </c>
      <c r="O62" s="60">
        <f ca="1"/>
        <v>0.66344213175387545</v>
      </c>
    </row>
    <row r="63" spans="14:15" x14ac:dyDescent="0.35">
      <c r="N63" s="60">
        <f ca="1"/>
        <v>1.0451339400529895</v>
      </c>
      <c r="O63" s="60">
        <f ca="1"/>
        <v>1.4416473780832162</v>
      </c>
    </row>
    <row r="64" spans="14:15" x14ac:dyDescent="0.35">
      <c r="N64" s="60">
        <f ca="1"/>
        <v>0.85152870906463585</v>
      </c>
      <c r="O64" s="60">
        <f ca="1"/>
        <v>0.66891501361417416</v>
      </c>
    </row>
    <row r="65" spans="14:15" x14ac:dyDescent="0.35">
      <c r="N65" s="60">
        <f ca="1"/>
        <v>0.6036965866217332</v>
      </c>
      <c r="O65" s="60">
        <f ca="1"/>
        <v>1.7363921242033931</v>
      </c>
    </row>
    <row r="66" spans="14:15" x14ac:dyDescent="0.35">
      <c r="N66" s="60">
        <f ca="1"/>
        <v>0.79471202369133631</v>
      </c>
      <c r="O66" s="60">
        <f ca="1"/>
        <v>0.58258892474743751</v>
      </c>
    </row>
    <row r="67" spans="14:15" x14ac:dyDescent="0.35">
      <c r="N67" s="60">
        <f ca="1"/>
        <v>0.15895494914841093</v>
      </c>
      <c r="O67" s="60">
        <f ca="1"/>
        <v>4.0098941321356496E-2</v>
      </c>
    </row>
    <row r="68" spans="14:15" x14ac:dyDescent="0.35">
      <c r="N68" s="60">
        <f ca="1"/>
        <v>1.4752145543977508</v>
      </c>
      <c r="O68" s="60">
        <f ca="1"/>
        <v>1.5539360957800379</v>
      </c>
    </row>
    <row r="69" spans="14:15" x14ac:dyDescent="0.35">
      <c r="N69" s="60">
        <f ca="1"/>
        <v>0.55892937003917098</v>
      </c>
      <c r="O69" s="60">
        <f ca="1"/>
        <v>0.85041833262926203</v>
      </c>
    </row>
    <row r="70" spans="14:15" x14ac:dyDescent="0.35">
      <c r="N70" s="60">
        <f ca="1"/>
        <v>0.91617721392178342</v>
      </c>
      <c r="O70" s="60">
        <f ca="1"/>
        <v>0.7588088859673765</v>
      </c>
    </row>
    <row r="71" spans="14:15" x14ac:dyDescent="0.35">
      <c r="N71" s="60">
        <f ca="1"/>
        <v>0.55018511603680464</v>
      </c>
      <c r="O71" s="60">
        <f ca="1"/>
        <v>0.52609044884545442</v>
      </c>
    </row>
    <row r="72" spans="14:15" x14ac:dyDescent="0.35">
      <c r="N72" s="60">
        <f ca="1"/>
        <v>0.80733119859841829</v>
      </c>
      <c r="O72" s="60">
        <f ca="1"/>
        <v>0.68655598209755053</v>
      </c>
    </row>
    <row r="73" spans="14:15" x14ac:dyDescent="0.35">
      <c r="N73" s="60">
        <f ca="1"/>
        <v>1.592133280890301</v>
      </c>
      <c r="O73" s="60">
        <f ca="1"/>
        <v>1.7648164593973954</v>
      </c>
    </row>
    <row r="74" spans="14:15" x14ac:dyDescent="0.35">
      <c r="N74" s="60">
        <f ca="1"/>
        <v>0.31775520828465953</v>
      </c>
      <c r="O74" s="60">
        <f ca="1"/>
        <v>0.45300674381181932</v>
      </c>
    </row>
    <row r="75" spans="14:15" x14ac:dyDescent="0.35">
      <c r="N75" s="60">
        <f ca="1"/>
        <v>0.99380253391594586</v>
      </c>
      <c r="O75" s="60">
        <f ca="1"/>
        <v>1.1476843963024959</v>
      </c>
    </row>
    <row r="76" spans="14:15" x14ac:dyDescent="0.35">
      <c r="N76" s="60">
        <f ca="1"/>
        <v>1.1202379414871626</v>
      </c>
      <c r="O76" s="60">
        <f ca="1"/>
        <v>1.7147432151829061</v>
      </c>
    </row>
    <row r="77" spans="14:15" x14ac:dyDescent="0.35">
      <c r="N77" s="60">
        <f ca="1"/>
        <v>1.3599589733399899</v>
      </c>
      <c r="O77" s="60">
        <f ca="1"/>
        <v>1.6102168225717062</v>
      </c>
    </row>
    <row r="78" spans="14:15" x14ac:dyDescent="0.35">
      <c r="N78" s="60">
        <f ca="1"/>
        <v>0.68545014801623982</v>
      </c>
      <c r="O78" s="60">
        <f ca="1"/>
        <v>7.038721436786588E-2</v>
      </c>
    </row>
    <row r="79" spans="14:15" x14ac:dyDescent="0.35">
      <c r="N79" s="60">
        <f ca="1"/>
        <v>1.7022343391468573</v>
      </c>
      <c r="O79" s="60">
        <f ca="1"/>
        <v>1.6823649886839778</v>
      </c>
    </row>
    <row r="80" spans="14:15" x14ac:dyDescent="0.35">
      <c r="N80" s="60">
        <f ca="1"/>
        <v>0.72296882645072413</v>
      </c>
      <c r="O80" s="60">
        <f ca="1"/>
        <v>0.80716395051003442</v>
      </c>
    </row>
    <row r="81" spans="14:15" x14ac:dyDescent="0.35">
      <c r="N81" s="60">
        <f ca="1"/>
        <v>0.76549740384890341</v>
      </c>
      <c r="O81" s="60">
        <f ca="1"/>
        <v>0.51993849288914551</v>
      </c>
    </row>
    <row r="82" spans="14:15" x14ac:dyDescent="0.35">
      <c r="N82" s="60">
        <f ca="1"/>
        <v>1.2968765188792506</v>
      </c>
      <c r="O82" s="60">
        <f ca="1"/>
        <v>1.103483874265071</v>
      </c>
    </row>
    <row r="83" spans="14:15" x14ac:dyDescent="0.35">
      <c r="N83" s="60">
        <f ca="1"/>
        <v>0.90793359432016152</v>
      </c>
      <c r="O83" s="60">
        <f ca="1"/>
        <v>0.7266302546725687</v>
      </c>
    </row>
    <row r="84" spans="14:15" x14ac:dyDescent="0.35">
      <c r="N84" s="60">
        <f ca="1"/>
        <v>1.7510322545270247</v>
      </c>
      <c r="O84" s="60">
        <f ca="1"/>
        <v>2.125514647074751</v>
      </c>
    </row>
    <row r="85" spans="14:15" x14ac:dyDescent="0.35">
      <c r="N85" s="60">
        <f ca="1"/>
        <v>1.2546275305719918</v>
      </c>
      <c r="O85" s="60">
        <f ca="1"/>
        <v>1.6222043625225846</v>
      </c>
    </row>
    <row r="86" spans="14:15" x14ac:dyDescent="0.35">
      <c r="N86" s="60">
        <f ca="1"/>
        <v>0.97693963605078438</v>
      </c>
      <c r="O86" s="60">
        <f ca="1"/>
        <v>0.81631327303871437</v>
      </c>
    </row>
    <row r="87" spans="14:15" x14ac:dyDescent="0.35">
      <c r="N87" s="60">
        <f ca="1"/>
        <v>0.31918520198451683</v>
      </c>
      <c r="O87" s="60">
        <f ca="1"/>
        <v>0.78049408587531299</v>
      </c>
    </row>
    <row r="88" spans="14:15" x14ac:dyDescent="0.35">
      <c r="N88" s="60">
        <f ca="1"/>
        <v>1.1721200063725994</v>
      </c>
      <c r="O88" s="60">
        <f ca="1"/>
        <v>1.4699757435926251</v>
      </c>
    </row>
    <row r="89" spans="14:15" x14ac:dyDescent="0.35">
      <c r="N89" s="60">
        <f ca="1"/>
        <v>0.69601818873098409</v>
      </c>
      <c r="O89" s="60">
        <f ca="1"/>
        <v>0.40512099585382622</v>
      </c>
    </row>
    <row r="90" spans="14:15" x14ac:dyDescent="0.35">
      <c r="N90" s="60">
        <f ca="1"/>
        <v>0.54741919543515227</v>
      </c>
      <c r="O90" s="60">
        <f ca="1"/>
        <v>0.50561275812332618</v>
      </c>
    </row>
    <row r="91" spans="14:15" x14ac:dyDescent="0.35">
      <c r="N91" s="60">
        <f ca="1"/>
        <v>1.2822343493791715</v>
      </c>
      <c r="O91" s="60">
        <f ca="1"/>
        <v>1.3669835156628296</v>
      </c>
    </row>
    <row r="92" spans="14:15" x14ac:dyDescent="0.35">
      <c r="N92" s="60">
        <f ca="1"/>
        <v>1.3079815745091758</v>
      </c>
      <c r="O92" s="60">
        <f ca="1"/>
        <v>1.2048298198912941</v>
      </c>
    </row>
    <row r="93" spans="14:15" x14ac:dyDescent="0.35">
      <c r="N93" s="60">
        <f ca="1"/>
        <v>1.3726898553734819</v>
      </c>
      <c r="O93" s="60">
        <f ca="1"/>
        <v>1.3940779387277622</v>
      </c>
    </row>
    <row r="94" spans="14:15" x14ac:dyDescent="0.35">
      <c r="N94" s="60">
        <f ca="1"/>
        <v>0.77441419094909869</v>
      </c>
      <c r="O94" s="60">
        <f ca="1"/>
        <v>0.85263719964633222</v>
      </c>
    </row>
    <row r="95" spans="14:15" x14ac:dyDescent="0.35">
      <c r="N95" s="60">
        <f ca="1"/>
        <v>1.6609569730050284</v>
      </c>
      <c r="O95" s="60">
        <f ca="1"/>
        <v>1.9994484892839468</v>
      </c>
    </row>
    <row r="96" spans="14:15" x14ac:dyDescent="0.35">
      <c r="N96" s="60">
        <f ca="1"/>
        <v>1.0876042348183179</v>
      </c>
      <c r="O96" s="60">
        <f ca="1"/>
        <v>0.80596949566267495</v>
      </c>
    </row>
    <row r="97" spans="14:15" x14ac:dyDescent="0.35">
      <c r="N97" s="60">
        <f ca="1"/>
        <v>0.80362118582569564</v>
      </c>
      <c r="O97" s="60">
        <f ca="1"/>
        <v>1.1062869502158676</v>
      </c>
    </row>
    <row r="98" spans="14:15" x14ac:dyDescent="0.35">
      <c r="N98" s="60">
        <f ca="1"/>
        <v>1.243846496421986</v>
      </c>
      <c r="O98" s="60">
        <f ca="1"/>
        <v>1.0627007346137594</v>
      </c>
    </row>
    <row r="99" spans="14:15" x14ac:dyDescent="0.35">
      <c r="N99" s="60">
        <f ca="1"/>
        <v>1.1726988531994769</v>
      </c>
      <c r="O99" s="60">
        <f ca="1"/>
        <v>1.2675497308677057</v>
      </c>
    </row>
    <row r="100" spans="14:15" x14ac:dyDescent="0.35">
      <c r="N100" s="60">
        <f ca="1"/>
        <v>0.76274617110959664</v>
      </c>
      <c r="O100" s="60">
        <f ca="1"/>
        <v>0.4907279191704953</v>
      </c>
    </row>
    <row r="101" spans="14:15" x14ac:dyDescent="0.35">
      <c r="N101" s="60">
        <f ca="1"/>
        <v>0.68825404272338631</v>
      </c>
      <c r="O101" s="60">
        <f ca="1"/>
        <v>-9.0419550836644769E-2</v>
      </c>
    </row>
    <row r="102" spans="14:15" x14ac:dyDescent="0.35">
      <c r="N102" s="60">
        <f ca="1"/>
        <v>0.47697646687306572</v>
      </c>
      <c r="O102" s="60">
        <f ca="1"/>
        <v>0.73273549733233179</v>
      </c>
    </row>
    <row r="103" spans="14:15" x14ac:dyDescent="0.35">
      <c r="N103" s="60">
        <f ca="1"/>
        <v>1.0644375353882463</v>
      </c>
      <c r="O103" s="60">
        <f ca="1"/>
        <v>1.819646769721468</v>
      </c>
    </row>
    <row r="104" spans="14:15" x14ac:dyDescent="0.35">
      <c r="N104" s="60">
        <f ca="1"/>
        <v>0.72433009924106195</v>
      </c>
      <c r="O104" s="60">
        <f ca="1"/>
        <v>0.77690677194579538</v>
      </c>
    </row>
    <row r="105" spans="14:15" x14ac:dyDescent="0.35">
      <c r="N105" s="60">
        <f ca="1"/>
        <v>0.45102844710477147</v>
      </c>
      <c r="O105" s="60">
        <f ca="1"/>
        <v>0.64784685236733608</v>
      </c>
    </row>
    <row r="106" spans="14:15" x14ac:dyDescent="0.35">
      <c r="N106" s="60">
        <f ca="1"/>
        <v>0.49974337602121244</v>
      </c>
      <c r="O106" s="60">
        <f ca="1"/>
        <v>0.68381465763595495</v>
      </c>
    </row>
    <row r="107" spans="14:15" x14ac:dyDescent="0.35">
      <c r="N107" s="60">
        <f ca="1"/>
        <v>0.51651407821644468</v>
      </c>
      <c r="O107" s="60">
        <f ca="1"/>
        <v>0.18148529063083563</v>
      </c>
    </row>
    <row r="108" spans="14:15" x14ac:dyDescent="0.35">
      <c r="N108" s="60">
        <f ca="1"/>
        <v>0.61668564428977179</v>
      </c>
      <c r="O108" s="60">
        <f ca="1"/>
        <v>1.2409885578495441</v>
      </c>
    </row>
    <row r="109" spans="14:15" x14ac:dyDescent="0.35">
      <c r="N109" s="60">
        <f ca="1"/>
        <v>0.31906478265924071</v>
      </c>
      <c r="O109" s="60">
        <f ca="1"/>
        <v>0.79375735024678573</v>
      </c>
    </row>
    <row r="110" spans="14:15" x14ac:dyDescent="0.35">
      <c r="N110" s="60">
        <f ca="1"/>
        <v>2.6224657772410023</v>
      </c>
      <c r="O110" s="60">
        <f ca="1"/>
        <v>2.286349582797933</v>
      </c>
    </row>
    <row r="111" spans="14:15" x14ac:dyDescent="0.35">
      <c r="N111" s="60">
        <f ca="1"/>
        <v>0.83540999912003489</v>
      </c>
      <c r="O111" s="60">
        <f ca="1"/>
        <v>1.329873675660199</v>
      </c>
    </row>
    <row r="112" spans="14:15" x14ac:dyDescent="0.35">
      <c r="N112" s="60">
        <f ca="1"/>
        <v>0.37267421925437216</v>
      </c>
      <c r="O112" s="60">
        <f ca="1"/>
        <v>0.639977883082815</v>
      </c>
    </row>
    <row r="113" spans="14:15" x14ac:dyDescent="0.35">
      <c r="N113" s="60">
        <f ca="1"/>
        <v>1.4636837735988679</v>
      </c>
      <c r="O113" s="60">
        <f ca="1"/>
        <v>1.9454022934770188</v>
      </c>
    </row>
    <row r="114" spans="14:15" x14ac:dyDescent="0.35">
      <c r="N114" s="60">
        <f ca="1"/>
        <v>0.69136573965688719</v>
      </c>
      <c r="O114" s="60">
        <f ca="1"/>
        <v>0.31413581248942207</v>
      </c>
    </row>
    <row r="115" spans="14:15" x14ac:dyDescent="0.35">
      <c r="N115" s="60">
        <f ca="1"/>
        <v>0.74265011980224171</v>
      </c>
      <c r="O115" s="60">
        <f ca="1"/>
        <v>1.2099645460756903</v>
      </c>
    </row>
    <row r="116" spans="14:15" x14ac:dyDescent="0.35">
      <c r="N116" s="60">
        <f ca="1"/>
        <v>0.37941500757527985</v>
      </c>
      <c r="O116" s="60">
        <f ca="1"/>
        <v>-5.7316849680998982E-2</v>
      </c>
    </row>
    <row r="117" spans="14:15" x14ac:dyDescent="0.35">
      <c r="N117" s="60">
        <f ca="1"/>
        <v>0.72411212084343701</v>
      </c>
      <c r="O117" s="60">
        <f ca="1"/>
        <v>0.6082076305607107</v>
      </c>
    </row>
    <row r="118" spans="14:15" x14ac:dyDescent="0.35">
      <c r="N118" s="60">
        <f ca="1"/>
        <v>0.21750506111443821</v>
      </c>
      <c r="O118" s="60">
        <f ca="1"/>
        <v>-0.58545261829597406</v>
      </c>
    </row>
    <row r="119" spans="14:15" x14ac:dyDescent="0.35">
      <c r="N119" s="60">
        <f ca="1"/>
        <v>0.62214764630832853</v>
      </c>
      <c r="O119" s="60">
        <f ca="1"/>
        <v>0.43561644002855182</v>
      </c>
    </row>
    <row r="120" spans="14:15" x14ac:dyDescent="0.35">
      <c r="N120" s="60">
        <f ca="1"/>
        <v>0.54612517244400027</v>
      </c>
      <c r="O120" s="60">
        <f ca="1"/>
        <v>0.11462081198628915</v>
      </c>
    </row>
    <row r="121" spans="14:15" x14ac:dyDescent="0.35">
      <c r="N121" s="60">
        <f ca="1"/>
        <v>0.49962045367681218</v>
      </c>
      <c r="O121" s="60">
        <f ca="1"/>
        <v>0.70976585266777048</v>
      </c>
    </row>
    <row r="122" spans="14:15" x14ac:dyDescent="0.35">
      <c r="N122" s="60">
        <f ca="1"/>
        <v>1.4150966995490395</v>
      </c>
      <c r="O122" s="60">
        <f ca="1"/>
        <v>1.8583779505170526</v>
      </c>
    </row>
    <row r="123" spans="14:15" x14ac:dyDescent="0.35">
      <c r="N123" s="60">
        <f ca="1"/>
        <v>0.61300870472147129</v>
      </c>
      <c r="O123" s="60">
        <f ca="1"/>
        <v>0.97922478359907406</v>
      </c>
    </row>
    <row r="124" spans="14:15" x14ac:dyDescent="0.35">
      <c r="N124" s="60">
        <f ca="1"/>
        <v>1.8942860720625392</v>
      </c>
      <c r="O124" s="60">
        <f ca="1"/>
        <v>1.1683310250331629</v>
      </c>
    </row>
    <row r="125" spans="14:15" x14ac:dyDescent="0.35">
      <c r="N125" s="60">
        <f ca="1"/>
        <v>1.6179956954640444</v>
      </c>
      <c r="O125" s="60">
        <f ca="1"/>
        <v>1.7966877735979645</v>
      </c>
    </row>
    <row r="126" spans="14:15" x14ac:dyDescent="0.35">
      <c r="N126" s="60">
        <f ca="1"/>
        <v>0.49538350491088645</v>
      </c>
      <c r="O126" s="60">
        <f ca="1"/>
        <v>1.0223080024928386</v>
      </c>
    </row>
    <row r="127" spans="14:15" x14ac:dyDescent="0.35">
      <c r="N127" s="60">
        <f ca="1"/>
        <v>0.8591675215751301</v>
      </c>
      <c r="O127" s="60">
        <f ca="1"/>
        <v>0.7224464727261859</v>
      </c>
    </row>
    <row r="128" spans="14:15" x14ac:dyDescent="0.35">
      <c r="N128" s="60">
        <f ca="1"/>
        <v>0.3680388959708743</v>
      </c>
      <c r="O128" s="60">
        <f ca="1"/>
        <v>0.36407740557520907</v>
      </c>
    </row>
    <row r="129" spans="14:15" x14ac:dyDescent="0.35">
      <c r="N129" s="60">
        <f ca="1"/>
        <v>1.2154067738322674</v>
      </c>
      <c r="O129" s="60">
        <f ca="1"/>
        <v>0.63197993701834165</v>
      </c>
    </row>
    <row r="130" spans="14:15" x14ac:dyDescent="0.35">
      <c r="N130" s="60">
        <f ca="1"/>
        <v>0.78719282006644786</v>
      </c>
      <c r="O130" s="60">
        <f ca="1"/>
        <v>0.96407209652181425</v>
      </c>
    </row>
    <row r="131" spans="14:15" x14ac:dyDescent="0.35">
      <c r="N131" s="60">
        <f ca="1"/>
        <v>1.2976232069089071</v>
      </c>
      <c r="O131" s="60">
        <f ca="1"/>
        <v>0.87585462812943682</v>
      </c>
    </row>
    <row r="132" spans="14:15" x14ac:dyDescent="0.35">
      <c r="N132" s="60">
        <f ca="1"/>
        <v>0.7277561594366927</v>
      </c>
      <c r="O132" s="60">
        <f ca="1"/>
        <v>1.1154645180368297</v>
      </c>
    </row>
    <row r="133" spans="14:15" x14ac:dyDescent="0.35">
      <c r="N133" s="60">
        <f ca="1"/>
        <v>0.55592516557200544</v>
      </c>
      <c r="O133" s="60">
        <f ca="1"/>
        <v>0.35467732726589296</v>
      </c>
    </row>
    <row r="134" spans="14:15" x14ac:dyDescent="0.35">
      <c r="N134" s="60">
        <f ca="1"/>
        <v>1.2741529432317136</v>
      </c>
      <c r="O134" s="60">
        <f ca="1"/>
        <v>1.1182111145095892</v>
      </c>
    </row>
    <row r="135" spans="14:15" x14ac:dyDescent="0.35">
      <c r="N135" s="60">
        <f ca="1"/>
        <v>1.0775278037766054</v>
      </c>
      <c r="O135" s="60">
        <f ca="1"/>
        <v>1.0344798502094961</v>
      </c>
    </row>
    <row r="136" spans="14:15" x14ac:dyDescent="0.35">
      <c r="N136" s="60">
        <f ca="1"/>
        <v>1.2485640141066841</v>
      </c>
      <c r="O136" s="60">
        <f ca="1"/>
        <v>1.4056261088824025</v>
      </c>
    </row>
    <row r="137" spans="14:15" x14ac:dyDescent="0.35">
      <c r="N137" s="60">
        <f ca="1"/>
        <v>1.2166757199734526</v>
      </c>
      <c r="O137" s="60">
        <f ca="1"/>
        <v>1.2666257926067266</v>
      </c>
    </row>
    <row r="138" spans="14:15" x14ac:dyDescent="0.35">
      <c r="N138" s="60">
        <f ca="1"/>
        <v>1.2474875395867406</v>
      </c>
      <c r="O138" s="60">
        <f ca="1"/>
        <v>1.2305817882238146</v>
      </c>
    </row>
    <row r="139" spans="14:15" x14ac:dyDescent="0.35">
      <c r="N139" s="60">
        <f ca="1"/>
        <v>0.78699740602438961</v>
      </c>
      <c r="O139" s="60">
        <f ca="1"/>
        <v>0.30434458090182975</v>
      </c>
    </row>
    <row r="140" spans="14:15" x14ac:dyDescent="0.35">
      <c r="N140" s="60">
        <f ca="1"/>
        <v>0.91364200691596409</v>
      </c>
      <c r="O140" s="60">
        <f ca="1"/>
        <v>1.144378165277506</v>
      </c>
    </row>
    <row r="141" spans="14:15" x14ac:dyDescent="0.35">
      <c r="N141" s="60">
        <f ca="1"/>
        <v>1.0301129886509643</v>
      </c>
      <c r="O141" s="60">
        <f ca="1"/>
        <v>0.90843746277562454</v>
      </c>
    </row>
    <row r="142" spans="14:15" x14ac:dyDescent="0.35">
      <c r="N142" s="60">
        <f ca="1"/>
        <v>1.5069261309132618</v>
      </c>
      <c r="O142" s="60">
        <f ca="1"/>
        <v>1.8231611554567029</v>
      </c>
    </row>
    <row r="143" spans="14:15" x14ac:dyDescent="0.35">
      <c r="N143" s="60">
        <f ca="1"/>
        <v>0.91037031537940838</v>
      </c>
      <c r="O143" s="60">
        <f ca="1"/>
        <v>0.43364783616930125</v>
      </c>
    </row>
    <row r="144" spans="14:15" x14ac:dyDescent="0.35">
      <c r="N144" s="60">
        <f ca="1"/>
        <v>0.8344354976642705</v>
      </c>
      <c r="O144" s="60">
        <f ca="1"/>
        <v>0.80102668619563644</v>
      </c>
    </row>
    <row r="145" spans="14:15" x14ac:dyDescent="0.35">
      <c r="N145" s="60">
        <f ca="1"/>
        <v>0.91036594083682909</v>
      </c>
      <c r="O145" s="60">
        <f ca="1"/>
        <v>0.97983852123935622</v>
      </c>
    </row>
    <row r="146" spans="14:15" x14ac:dyDescent="0.35">
      <c r="N146" s="60">
        <f ca="1"/>
        <v>1.6974363148939644</v>
      </c>
      <c r="O146" s="60">
        <f ca="1"/>
        <v>1.9905937167862995</v>
      </c>
    </row>
    <row r="147" spans="14:15" x14ac:dyDescent="0.35">
      <c r="N147" s="60">
        <f ca="1"/>
        <v>0.8066958158403148</v>
      </c>
      <c r="O147" s="60">
        <f ca="1"/>
        <v>0.5365480921478949</v>
      </c>
    </row>
    <row r="148" spans="14:15" x14ac:dyDescent="0.35">
      <c r="N148" s="60">
        <f ca="1"/>
        <v>1.1347191627831572</v>
      </c>
      <c r="O148" s="60">
        <f ca="1"/>
        <v>0.72141746584982869</v>
      </c>
    </row>
    <row r="149" spans="14:15" x14ac:dyDescent="0.35">
      <c r="N149" s="60">
        <f ca="1"/>
        <v>1.0157443665370913</v>
      </c>
      <c r="O149" s="60">
        <f ca="1"/>
        <v>1.1173674950931125</v>
      </c>
    </row>
    <row r="150" spans="14:15" x14ac:dyDescent="0.35">
      <c r="N150" s="60">
        <f ca="1"/>
        <v>0.92566743167877541</v>
      </c>
      <c r="O150" s="60">
        <f ca="1"/>
        <v>0.18449810552505352</v>
      </c>
    </row>
    <row r="151" spans="14:15" x14ac:dyDescent="0.35">
      <c r="N151" s="60">
        <f ca="1"/>
        <v>1.1575953660209741</v>
      </c>
      <c r="O151" s="60">
        <f ca="1"/>
        <v>1.2208214476706289</v>
      </c>
    </row>
    <row r="152" spans="14:15" x14ac:dyDescent="0.35">
      <c r="N152" s="60">
        <f ca="1"/>
        <v>2.1502431996409634</v>
      </c>
      <c r="O152" s="60">
        <f ca="1"/>
        <v>1.773264894169271</v>
      </c>
    </row>
    <row r="153" spans="14:15" x14ac:dyDescent="0.35">
      <c r="N153" s="60">
        <f ca="1"/>
        <v>0.66310018441222374</v>
      </c>
      <c r="O153" s="60">
        <f ca="1"/>
        <v>0.67807649493277644</v>
      </c>
    </row>
    <row r="154" spans="14:15" x14ac:dyDescent="0.35">
      <c r="N154" s="60">
        <f ca="1"/>
        <v>1.2811343831252329</v>
      </c>
      <c r="O154" s="60">
        <f ca="1"/>
        <v>0.41720736006732739</v>
      </c>
    </row>
    <row r="155" spans="14:15" x14ac:dyDescent="0.35">
      <c r="N155" s="60">
        <f ca="1"/>
        <v>1.9336774366395793</v>
      </c>
      <c r="O155" s="60">
        <f ca="1"/>
        <v>2.8657589347106622</v>
      </c>
    </row>
    <row r="156" spans="14:15" x14ac:dyDescent="0.35">
      <c r="N156" s="60">
        <f ca="1"/>
        <v>1.324877846336576</v>
      </c>
      <c r="O156" s="60">
        <f ca="1"/>
        <v>1.8820861877851616</v>
      </c>
    </row>
    <row r="157" spans="14:15" x14ac:dyDescent="0.35">
      <c r="N157" s="60">
        <f ca="1"/>
        <v>0.27614049076779584</v>
      </c>
      <c r="O157" s="60">
        <f ca="1"/>
        <v>0.60545559363920232</v>
      </c>
    </row>
    <row r="158" spans="14:15" x14ac:dyDescent="0.35">
      <c r="N158" s="60">
        <f ca="1"/>
        <v>1.6388082763015601</v>
      </c>
      <c r="O158" s="60">
        <f ca="1"/>
        <v>1.3525352664145422</v>
      </c>
    </row>
    <row r="159" spans="14:15" x14ac:dyDescent="0.35">
      <c r="N159" s="60">
        <f ca="1"/>
        <v>0.64171982634276115</v>
      </c>
      <c r="O159" s="60">
        <f ca="1"/>
        <v>0.44779489873784123</v>
      </c>
    </row>
    <row r="160" spans="14:15" x14ac:dyDescent="0.35">
      <c r="N160" s="60">
        <f ca="1"/>
        <v>0.49898373763531223</v>
      </c>
      <c r="O160" s="60">
        <f ca="1"/>
        <v>0.62995632410413038</v>
      </c>
    </row>
    <row r="161" spans="14:15" x14ac:dyDescent="0.35">
      <c r="N161" s="60">
        <f ca="1"/>
        <v>0.34414611442656007</v>
      </c>
      <c r="O161" s="60">
        <f ca="1"/>
        <v>0.36090461610659158</v>
      </c>
    </row>
    <row r="162" spans="14:15" x14ac:dyDescent="0.35">
      <c r="N162" s="60">
        <f ca="1"/>
        <v>2.0601213532283484</v>
      </c>
      <c r="O162" s="60">
        <f ca="1"/>
        <v>1.579310123112222</v>
      </c>
    </row>
    <row r="163" spans="14:15" x14ac:dyDescent="0.35">
      <c r="N163" s="60">
        <f ca="1"/>
        <v>1.1872044569235141</v>
      </c>
      <c r="O163" s="60">
        <f ca="1"/>
        <v>1.8631084322996057</v>
      </c>
    </row>
    <row r="164" spans="14:15" x14ac:dyDescent="0.35">
      <c r="N164" s="60">
        <f ca="1"/>
        <v>0.47520665848081572</v>
      </c>
      <c r="O164" s="60">
        <f ca="1"/>
        <v>0.59861045378911626</v>
      </c>
    </row>
    <row r="165" spans="14:15" x14ac:dyDescent="0.35">
      <c r="N165" s="60">
        <f ca="1"/>
        <v>0.51390107883414982</v>
      </c>
      <c r="O165" s="60">
        <f ca="1"/>
        <v>-2.406419581547925E-2</v>
      </c>
    </row>
    <row r="166" spans="14:15" x14ac:dyDescent="0.35">
      <c r="N166" s="60">
        <f ca="1"/>
        <v>1.369083611774111</v>
      </c>
      <c r="O166" s="60">
        <f ca="1"/>
        <v>1.0256249383580431</v>
      </c>
    </row>
    <row r="167" spans="14:15" x14ac:dyDescent="0.35">
      <c r="N167" s="60">
        <f ca="1"/>
        <v>0.66746063877616879</v>
      </c>
      <c r="O167" s="60">
        <f ca="1"/>
        <v>0.60507041296207587</v>
      </c>
    </row>
    <row r="168" spans="14:15" x14ac:dyDescent="0.35">
      <c r="N168" s="60">
        <f ca="1"/>
        <v>0.6339759354456459</v>
      </c>
      <c r="O168" s="60">
        <f ca="1"/>
        <v>-3.6642926093725103E-2</v>
      </c>
    </row>
    <row r="169" spans="14:15" x14ac:dyDescent="0.35">
      <c r="N169" s="60">
        <f ca="1"/>
        <v>0.73808403033920222</v>
      </c>
      <c r="O169" s="60">
        <f ca="1"/>
        <v>0.79002654255972982</v>
      </c>
    </row>
    <row r="170" spans="14:15" x14ac:dyDescent="0.35">
      <c r="N170" s="60">
        <f ca="1"/>
        <v>1.2749360398737672</v>
      </c>
      <c r="O170" s="60">
        <f ca="1"/>
        <v>1.338689258689485</v>
      </c>
    </row>
    <row r="171" spans="14:15" x14ac:dyDescent="0.35">
      <c r="N171" s="60">
        <f ca="1"/>
        <v>0.67845235009665317</v>
      </c>
      <c r="O171" s="60">
        <f ca="1"/>
        <v>0.31838914596599199</v>
      </c>
    </row>
    <row r="172" spans="14:15" x14ac:dyDescent="0.35">
      <c r="N172" s="60">
        <f ca="1"/>
        <v>0.78187647183254627</v>
      </c>
      <c r="O172" s="60">
        <f ca="1"/>
        <v>0.69464385096169901</v>
      </c>
    </row>
    <row r="173" spans="14:15" x14ac:dyDescent="0.35">
      <c r="N173" s="60">
        <f ca="1"/>
        <v>0.31731699103055744</v>
      </c>
      <c r="O173" s="60">
        <f ca="1"/>
        <v>0.24744197545207178</v>
      </c>
    </row>
    <row r="174" spans="14:15" x14ac:dyDescent="0.35">
      <c r="N174" s="60">
        <f ca="1"/>
        <v>1.3221147690841013</v>
      </c>
      <c r="O174" s="60">
        <f ca="1"/>
        <v>1.0841680442774839</v>
      </c>
    </row>
    <row r="175" spans="14:15" x14ac:dyDescent="0.35">
      <c r="N175" s="60">
        <f ca="1"/>
        <v>1.2694746904559773</v>
      </c>
      <c r="O175" s="60">
        <f ca="1"/>
        <v>1.0032038123008213</v>
      </c>
    </row>
    <row r="176" spans="14:15" x14ac:dyDescent="0.35">
      <c r="N176" s="60">
        <f ca="1"/>
        <v>0.98601415754968802</v>
      </c>
      <c r="O176" s="60">
        <f ca="1"/>
        <v>1.1986430147751435</v>
      </c>
    </row>
    <row r="177" spans="14:15" x14ac:dyDescent="0.35">
      <c r="N177" s="60">
        <f ca="1"/>
        <v>0.69256849475563187</v>
      </c>
      <c r="O177" s="60">
        <f ca="1"/>
        <v>0.68062771601571403</v>
      </c>
    </row>
    <row r="178" spans="14:15" x14ac:dyDescent="0.35">
      <c r="N178" s="60">
        <f ca="1"/>
        <v>1.3918057346645694</v>
      </c>
      <c r="O178" s="60">
        <f ca="1"/>
        <v>1.4894096067877844</v>
      </c>
    </row>
    <row r="179" spans="14:15" x14ac:dyDescent="0.35">
      <c r="N179" s="60">
        <f ca="1"/>
        <v>1.905112268076131</v>
      </c>
      <c r="O179" s="60">
        <f ca="1"/>
        <v>1.578817950148236</v>
      </c>
    </row>
    <row r="180" spans="14:15" x14ac:dyDescent="0.35">
      <c r="N180" s="60">
        <f ca="1"/>
        <v>0.46424994757857124</v>
      </c>
      <c r="O180" s="60">
        <f ca="1"/>
        <v>0.39502198657247156</v>
      </c>
    </row>
    <row r="181" spans="14:15" x14ac:dyDescent="0.35">
      <c r="N181" s="60">
        <f ca="1"/>
        <v>2.1349066002043569</v>
      </c>
      <c r="O181" s="60">
        <f ca="1"/>
        <v>2.2245804702716203</v>
      </c>
    </row>
    <row r="182" spans="14:15" x14ac:dyDescent="0.35">
      <c r="N182" s="60">
        <f ca="1"/>
        <v>1.1329804115924045</v>
      </c>
      <c r="O182" s="60">
        <f ca="1"/>
        <v>1.085158987111833</v>
      </c>
    </row>
    <row r="183" spans="14:15" x14ac:dyDescent="0.35">
      <c r="N183" s="60">
        <f ca="1"/>
        <v>1.4019181608281706</v>
      </c>
      <c r="O183" s="60">
        <f ca="1"/>
        <v>1.5379333995130144</v>
      </c>
    </row>
    <row r="184" spans="14:15" x14ac:dyDescent="0.35">
      <c r="N184" s="60">
        <f ca="1"/>
        <v>1.2818539700497955</v>
      </c>
      <c r="O184" s="60">
        <f ca="1"/>
        <v>1.436964153004745</v>
      </c>
    </row>
    <row r="185" spans="14:15" x14ac:dyDescent="0.35">
      <c r="N185" s="60">
        <f ca="1"/>
        <v>1.458054476733001</v>
      </c>
      <c r="O185" s="60">
        <f ca="1"/>
        <v>1.0159732118690901</v>
      </c>
    </row>
    <row r="186" spans="14:15" x14ac:dyDescent="0.35">
      <c r="N186" s="60">
        <f ca="1"/>
        <v>1.5772218431827467</v>
      </c>
      <c r="O186" s="60">
        <f ca="1"/>
        <v>1.5320740000840571</v>
      </c>
    </row>
    <row r="187" spans="14:15" x14ac:dyDescent="0.35">
      <c r="N187" s="60">
        <f ca="1"/>
        <v>1.2720914947501694</v>
      </c>
      <c r="O187" s="60">
        <f ca="1"/>
        <v>1.7155593794873607</v>
      </c>
    </row>
    <row r="188" spans="14:15" x14ac:dyDescent="0.35">
      <c r="N188" s="60">
        <f ca="1"/>
        <v>0.46946889307759454</v>
      </c>
      <c r="O188" s="60">
        <f ca="1"/>
        <v>0.64570896581175607</v>
      </c>
    </row>
    <row r="189" spans="14:15" x14ac:dyDescent="0.35">
      <c r="N189" s="60">
        <f ca="1"/>
        <v>1.8671855076587154</v>
      </c>
      <c r="O189" s="60">
        <f ca="1"/>
        <v>1.2294910484927719</v>
      </c>
    </row>
    <row r="190" spans="14:15" x14ac:dyDescent="0.35">
      <c r="N190" s="60">
        <f ca="1"/>
        <v>0.46268774581776118</v>
      </c>
      <c r="O190" s="60">
        <f ca="1"/>
        <v>0.63465707588434217</v>
      </c>
    </row>
    <row r="191" spans="14:15" x14ac:dyDescent="0.35">
      <c r="N191" s="60">
        <f ca="1"/>
        <v>0.96572671430714152</v>
      </c>
      <c r="O191" s="60">
        <f ca="1"/>
        <v>1.2746262141737277</v>
      </c>
    </row>
    <row r="192" spans="14:15" x14ac:dyDescent="0.35">
      <c r="N192" s="60">
        <f ca="1"/>
        <v>0.72764544895664729</v>
      </c>
      <c r="O192" s="60">
        <f ca="1"/>
        <v>0.59186883647785193</v>
      </c>
    </row>
    <row r="193" spans="14:15" x14ac:dyDescent="0.35">
      <c r="N193" s="60">
        <f ca="1"/>
        <v>1.5980596494609087</v>
      </c>
      <c r="O193" s="60">
        <f ca="1"/>
        <v>1.6364213114426243</v>
      </c>
    </row>
    <row r="194" spans="14:15" x14ac:dyDescent="0.35">
      <c r="N194" s="60">
        <f ca="1"/>
        <v>1.0489675171800088</v>
      </c>
      <c r="O194" s="60">
        <f ca="1"/>
        <v>1.0095017995517501</v>
      </c>
    </row>
    <row r="195" spans="14:15" x14ac:dyDescent="0.35">
      <c r="N195" s="60">
        <f ca="1"/>
        <v>0.32402342180154226</v>
      </c>
      <c r="O195" s="60">
        <f ca="1"/>
        <v>0.10887750718007394</v>
      </c>
    </row>
    <row r="196" spans="14:15" x14ac:dyDescent="0.35">
      <c r="N196" s="60">
        <f ca="1"/>
        <v>0.67895041996750161</v>
      </c>
      <c r="O196" s="60">
        <f ca="1"/>
        <v>0.3141784478465427</v>
      </c>
    </row>
    <row r="197" spans="14:15" x14ac:dyDescent="0.35">
      <c r="N197" s="60">
        <f ca="1"/>
        <v>2.401572374909692</v>
      </c>
      <c r="O197" s="60">
        <f ca="1"/>
        <v>2.6392987422075747</v>
      </c>
    </row>
    <row r="198" spans="14:15" x14ac:dyDescent="0.35">
      <c r="N198" s="60">
        <f ca="1"/>
        <v>0.41148083192103663</v>
      </c>
      <c r="O198" s="60">
        <f ca="1"/>
        <v>0.25164918080728471</v>
      </c>
    </row>
    <row r="199" spans="14:15" x14ac:dyDescent="0.35">
      <c r="N199" s="60">
        <f ca="1"/>
        <v>1.4719571650153001</v>
      </c>
      <c r="O199" s="60">
        <f ca="1"/>
        <v>1.1574146393374831</v>
      </c>
    </row>
    <row r="200" spans="14:15" x14ac:dyDescent="0.35">
      <c r="N200" s="60">
        <f ca="1"/>
        <v>1.3519863560274823</v>
      </c>
      <c r="O200" s="60">
        <f ca="1"/>
        <v>1.5700301701821178</v>
      </c>
    </row>
    <row r="201" spans="14:15" x14ac:dyDescent="0.35">
      <c r="N201" s="60">
        <f ca="1"/>
        <v>1.2638454884470116</v>
      </c>
      <c r="O201" s="60">
        <f ca="1"/>
        <v>1.0287886504396537</v>
      </c>
    </row>
    <row r="202" spans="14:15" x14ac:dyDescent="0.35">
      <c r="N202" s="60">
        <f ca="1"/>
        <v>0.58406375863480431</v>
      </c>
      <c r="O202" s="60">
        <f ca="1"/>
        <v>-6.5866499969389536E-2</v>
      </c>
    </row>
    <row r="203" spans="14:15" x14ac:dyDescent="0.35">
      <c r="N203" s="60">
        <f ca="1"/>
        <v>1.3236069753979638</v>
      </c>
      <c r="O203" s="60">
        <f ca="1"/>
        <v>1.347541094953878</v>
      </c>
    </row>
    <row r="204" spans="14:15" x14ac:dyDescent="0.35">
      <c r="N204" s="60">
        <f ca="1"/>
        <v>1.5558808263442623</v>
      </c>
      <c r="O204" s="60">
        <f ca="1"/>
        <v>1.6235881089441859</v>
      </c>
    </row>
    <row r="205" spans="14:15" x14ac:dyDescent="0.35">
      <c r="N205" s="60">
        <f ca="1"/>
        <v>1.4993609385752529</v>
      </c>
      <c r="O205" s="60">
        <f ca="1"/>
        <v>1.3673803124910562</v>
      </c>
    </row>
    <row r="206" spans="14:15" x14ac:dyDescent="0.35">
      <c r="N206" s="60">
        <f ca="1"/>
        <v>0.743325269642647</v>
      </c>
      <c r="O206" s="60">
        <f ca="1"/>
        <v>1.0652054726382103</v>
      </c>
    </row>
    <row r="207" spans="14:15" x14ac:dyDescent="0.35">
      <c r="N207" s="60">
        <f ca="1"/>
        <v>1.1495326391478431</v>
      </c>
      <c r="O207" s="60">
        <f ca="1"/>
        <v>0.83161951207144846</v>
      </c>
    </row>
    <row r="208" spans="14:15" x14ac:dyDescent="0.35">
      <c r="N208" s="60">
        <f ca="1"/>
        <v>0.46001945638918562</v>
      </c>
      <c r="O208" s="60">
        <f ca="1"/>
        <v>0.13808942309990452</v>
      </c>
    </row>
    <row r="209" spans="14:15" x14ac:dyDescent="0.35">
      <c r="N209" s="60">
        <f ca="1"/>
        <v>0.73868759726879851</v>
      </c>
      <c r="O209" s="60">
        <f ca="1"/>
        <v>1.2883399156309294</v>
      </c>
    </row>
    <row r="210" spans="14:15" x14ac:dyDescent="0.35">
      <c r="N210" s="60">
        <f ca="1"/>
        <v>0.56021098871033681</v>
      </c>
      <c r="O210" s="60">
        <f ca="1"/>
        <v>0.42596124878873431</v>
      </c>
    </row>
    <row r="211" spans="14:15" x14ac:dyDescent="0.35">
      <c r="N211" s="60">
        <f ca="1"/>
        <v>1.0566087052408</v>
      </c>
      <c r="O211" s="60">
        <f ca="1"/>
        <v>1.4793784833826109</v>
      </c>
    </row>
    <row r="212" spans="14:15" x14ac:dyDescent="0.35">
      <c r="N212" s="60">
        <f ca="1"/>
        <v>1.3397646110755348</v>
      </c>
      <c r="O212" s="60">
        <f ca="1"/>
        <v>1.2311161320400812</v>
      </c>
    </row>
    <row r="213" spans="14:15" x14ac:dyDescent="0.35">
      <c r="N213" s="60">
        <f ca="1"/>
        <v>1.6627229306679949</v>
      </c>
      <c r="O213" s="60">
        <f ca="1"/>
        <v>1.6037140788666628</v>
      </c>
    </row>
    <row r="214" spans="14:15" x14ac:dyDescent="0.35">
      <c r="N214" s="60">
        <f ca="1"/>
        <v>1.3396419684667138</v>
      </c>
      <c r="O214" s="60">
        <f ca="1"/>
        <v>0.65107563076255903</v>
      </c>
    </row>
    <row r="215" spans="14:15" x14ac:dyDescent="0.35">
      <c r="N215" s="60">
        <f ca="1"/>
        <v>1.6576494275034537</v>
      </c>
      <c r="O215" s="60">
        <f ca="1"/>
        <v>1.8600301115024351</v>
      </c>
    </row>
    <row r="216" spans="14:15" x14ac:dyDescent="0.35">
      <c r="N216" s="60">
        <f ca="1"/>
        <v>1.1030708392359729</v>
      </c>
      <c r="O216" s="60">
        <f ca="1"/>
        <v>0.77912639380087123</v>
      </c>
    </row>
    <row r="217" spans="14:15" x14ac:dyDescent="0.35">
      <c r="N217" s="60">
        <f ca="1"/>
        <v>1.3374391694613375</v>
      </c>
      <c r="O217" s="60">
        <f ca="1"/>
        <v>1.4891003801276699</v>
      </c>
    </row>
    <row r="218" spans="14:15" x14ac:dyDescent="0.35">
      <c r="N218" s="60">
        <f ca="1"/>
        <v>2.1944398545660992</v>
      </c>
      <c r="O218" s="60">
        <f ca="1"/>
        <v>2.5954926181238225</v>
      </c>
    </row>
    <row r="219" spans="14:15" x14ac:dyDescent="0.35">
      <c r="N219" s="60">
        <f ca="1"/>
        <v>1.3132802207664822</v>
      </c>
      <c r="O219" s="60">
        <f ca="1"/>
        <v>1.2583979085943338</v>
      </c>
    </row>
    <row r="220" spans="14:15" x14ac:dyDescent="0.35">
      <c r="N220" s="60">
        <f ca="1"/>
        <v>0.58530129495211192</v>
      </c>
      <c r="O220" s="60">
        <f ca="1"/>
        <v>0.56952416352063873</v>
      </c>
    </row>
    <row r="221" spans="14:15" x14ac:dyDescent="0.35">
      <c r="N221" s="60">
        <f ca="1"/>
        <v>1.4312424785408491</v>
      </c>
      <c r="O221" s="60">
        <f ca="1"/>
        <v>1.555566862284913</v>
      </c>
    </row>
    <row r="222" spans="14:15" x14ac:dyDescent="0.35">
      <c r="N222" s="60">
        <f ca="1"/>
        <v>0.48618807773492834</v>
      </c>
      <c r="O222" s="60">
        <f ca="1"/>
        <v>0.73894118245318341</v>
      </c>
    </row>
    <row r="223" spans="14:15" x14ac:dyDescent="0.35">
      <c r="N223" s="60">
        <f ca="1"/>
        <v>1.367958103761266</v>
      </c>
      <c r="O223" s="60">
        <f ca="1"/>
        <v>0.69733370772016023</v>
      </c>
    </row>
    <row r="224" spans="14:15" x14ac:dyDescent="0.35">
      <c r="N224" s="60">
        <f ca="1"/>
        <v>0.71636072912649562</v>
      </c>
      <c r="O224" s="60">
        <f ca="1"/>
        <v>0.73994211688377631</v>
      </c>
    </row>
    <row r="225" spans="14:15" x14ac:dyDescent="0.35">
      <c r="N225" s="60">
        <f ca="1"/>
        <v>0.49722766129563672</v>
      </c>
      <c r="O225" s="60">
        <f ca="1"/>
        <v>0.69986963780791578</v>
      </c>
    </row>
    <row r="226" spans="14:15" x14ac:dyDescent="0.35">
      <c r="N226" s="60">
        <f ca="1"/>
        <v>0.3198106639471644</v>
      </c>
      <c r="O226" s="60">
        <f ca="1"/>
        <v>0.60326649685224143</v>
      </c>
    </row>
    <row r="227" spans="14:15" x14ac:dyDescent="0.35">
      <c r="N227" s="60">
        <f ca="1"/>
        <v>0.5422754423443038</v>
      </c>
      <c r="O227" s="60">
        <f ca="1"/>
        <v>0.39929859233722981</v>
      </c>
    </row>
    <row r="228" spans="14:15" x14ac:dyDescent="0.35">
      <c r="N228" s="60">
        <f ca="1"/>
        <v>0.24013773609775141</v>
      </c>
      <c r="O228" s="60">
        <f ca="1"/>
        <v>8.1774922087325175E-2</v>
      </c>
    </row>
    <row r="229" spans="14:15" x14ac:dyDescent="0.35">
      <c r="N229" s="60">
        <f ca="1"/>
        <v>0.42025962713664444</v>
      </c>
      <c r="O229" s="60">
        <f ca="1"/>
        <v>0.31578264284989471</v>
      </c>
    </row>
    <row r="230" spans="14:15" x14ac:dyDescent="0.35">
      <c r="N230" s="60">
        <f ca="1"/>
        <v>0.77263056995041157</v>
      </c>
      <c r="O230" s="60">
        <f ca="1"/>
        <v>0.8452579799176716</v>
      </c>
    </row>
    <row r="231" spans="14:15" x14ac:dyDescent="0.35">
      <c r="N231" s="60">
        <f ca="1"/>
        <v>2.0480978075945795</v>
      </c>
      <c r="O231" s="60">
        <f ca="1"/>
        <v>1.9595857105586723</v>
      </c>
    </row>
    <row r="232" spans="14:15" x14ac:dyDescent="0.35">
      <c r="N232" s="60">
        <f ca="1"/>
        <v>0.8234437428303043</v>
      </c>
      <c r="O232" s="60">
        <f ca="1"/>
        <v>0.91412253701964941</v>
      </c>
    </row>
    <row r="233" spans="14:15" x14ac:dyDescent="0.35">
      <c r="N233" s="60">
        <f ca="1"/>
        <v>1.4349769497571863</v>
      </c>
      <c r="O233" s="60">
        <f ca="1"/>
        <v>0.77951369762253364</v>
      </c>
    </row>
    <row r="234" spans="14:15" x14ac:dyDescent="0.35">
      <c r="N234" s="60">
        <f ca="1"/>
        <v>0.14755770288906345</v>
      </c>
      <c r="O234" s="60">
        <f ca="1"/>
        <v>0.41148369040828631</v>
      </c>
    </row>
    <row r="235" spans="14:15" x14ac:dyDescent="0.35">
      <c r="N235" s="60">
        <f ca="1"/>
        <v>0.6906021816440322</v>
      </c>
      <c r="O235" s="60">
        <f ca="1"/>
        <v>0.89249633641430326</v>
      </c>
    </row>
    <row r="236" spans="14:15" x14ac:dyDescent="0.35">
      <c r="N236" s="60">
        <f ca="1"/>
        <v>1.7308338639401522</v>
      </c>
      <c r="O236" s="60">
        <f ca="1"/>
        <v>1.7740980445806751</v>
      </c>
    </row>
    <row r="237" spans="14:15" x14ac:dyDescent="0.35">
      <c r="N237" s="60">
        <f ca="1"/>
        <v>0.97190106965115197</v>
      </c>
      <c r="O237" s="60">
        <f ca="1"/>
        <v>1.2891909991492976</v>
      </c>
    </row>
    <row r="238" spans="14:15" x14ac:dyDescent="0.35">
      <c r="N238" s="60">
        <f ca="1"/>
        <v>0.59982033468952345</v>
      </c>
      <c r="O238" s="60">
        <f ca="1"/>
        <v>1.3600971006315863</v>
      </c>
    </row>
    <row r="239" spans="14:15" x14ac:dyDescent="0.35">
      <c r="N239" s="60">
        <f ca="1"/>
        <v>1.1436430656700491</v>
      </c>
      <c r="O239" s="60">
        <f ca="1"/>
        <v>1.0041163838892164</v>
      </c>
    </row>
    <row r="240" spans="14:15" x14ac:dyDescent="0.35">
      <c r="N240" s="60">
        <f ca="1"/>
        <v>1.4110844958121811</v>
      </c>
      <c r="O240" s="60">
        <f ca="1"/>
        <v>1.5867599827016239</v>
      </c>
    </row>
    <row r="241" spans="14:15" x14ac:dyDescent="0.35">
      <c r="N241" s="60">
        <f ca="1"/>
        <v>1.5343369196694432</v>
      </c>
      <c r="O241" s="60">
        <f ca="1"/>
        <v>1.0506347045114963</v>
      </c>
    </row>
    <row r="242" spans="14:15" x14ac:dyDescent="0.35">
      <c r="N242" s="60">
        <f ca="1"/>
        <v>0.38040808871092063</v>
      </c>
      <c r="O242" s="60">
        <f ca="1"/>
        <v>0.15946883091347397</v>
      </c>
    </row>
    <row r="243" spans="14:15" x14ac:dyDescent="0.35">
      <c r="N243" s="60">
        <f ca="1"/>
        <v>1.4065383467850199</v>
      </c>
      <c r="O243" s="60">
        <f ca="1"/>
        <v>1.4232009512223287</v>
      </c>
    </row>
    <row r="244" spans="14:15" x14ac:dyDescent="0.35">
      <c r="N244" s="60">
        <f ca="1"/>
        <v>1.9669748108396217</v>
      </c>
      <c r="O244" s="60">
        <f ca="1"/>
        <v>1.5442902425100045</v>
      </c>
    </row>
    <row r="245" spans="14:15" x14ac:dyDescent="0.35">
      <c r="N245" s="60">
        <f ca="1"/>
        <v>1.2549156150314755</v>
      </c>
      <c r="O245" s="60">
        <f ca="1"/>
        <v>1.4993572644737476</v>
      </c>
    </row>
    <row r="246" spans="14:15" x14ac:dyDescent="0.35">
      <c r="N246" s="60">
        <f ca="1"/>
        <v>1.0860607803460298</v>
      </c>
      <c r="O246" s="60">
        <f ca="1"/>
        <v>0.99237086662254093</v>
      </c>
    </row>
    <row r="247" spans="14:15" x14ac:dyDescent="0.35">
      <c r="N247" s="60">
        <f ca="1"/>
        <v>0.40146894991024379</v>
      </c>
      <c r="O247" s="60">
        <f ca="1"/>
        <v>0.4750729081208192</v>
      </c>
    </row>
    <row r="248" spans="14:15" x14ac:dyDescent="0.35">
      <c r="N248" s="60">
        <f ca="1"/>
        <v>0.49908906404612552</v>
      </c>
      <c r="O248" s="60">
        <f ca="1"/>
        <v>0.17437768571603113</v>
      </c>
    </row>
    <row r="249" spans="14:15" x14ac:dyDescent="0.35">
      <c r="N249" s="60">
        <f ca="1"/>
        <v>0.89582324085585674</v>
      </c>
      <c r="O249" s="60">
        <f ca="1"/>
        <v>0.93933390719877297</v>
      </c>
    </row>
    <row r="250" spans="14:15" x14ac:dyDescent="0.35">
      <c r="N250" s="60">
        <f ca="1"/>
        <v>1.2628932553075483</v>
      </c>
      <c r="O250" s="60">
        <f ca="1"/>
        <v>0.77002849134901008</v>
      </c>
    </row>
    <row r="251" spans="14:15" x14ac:dyDescent="0.35">
      <c r="N251" s="60">
        <f ca="1"/>
        <v>0.79210010674759579</v>
      </c>
      <c r="O251" s="60">
        <f ca="1"/>
        <v>1.0999740432010214</v>
      </c>
    </row>
    <row r="252" spans="14:15" x14ac:dyDescent="0.35">
      <c r="N252" s="60">
        <f ca="1"/>
        <v>1.5054022148711044</v>
      </c>
      <c r="O252" s="60">
        <f ca="1"/>
        <v>1.8725967726071451</v>
      </c>
    </row>
    <row r="253" spans="14:15" x14ac:dyDescent="0.35">
      <c r="N253" s="60">
        <f ca="1"/>
        <v>1.1345780839628108</v>
      </c>
      <c r="O253" s="60">
        <f ca="1"/>
        <v>1.073859871555757</v>
      </c>
    </row>
    <row r="254" spans="14:15" x14ac:dyDescent="0.35">
      <c r="N254" s="60">
        <f ca="1"/>
        <v>0.74588939437029189</v>
      </c>
      <c r="O254" s="60">
        <f ca="1"/>
        <v>0.93028337067814015</v>
      </c>
    </row>
    <row r="255" spans="14:15" x14ac:dyDescent="0.35">
      <c r="N255" s="60">
        <f ca="1"/>
        <v>0.83291194931784573</v>
      </c>
      <c r="O255" s="60">
        <f ca="1"/>
        <v>0.67796160123245874</v>
      </c>
    </row>
    <row r="256" spans="14:15" x14ac:dyDescent="0.35">
      <c r="N256" s="60">
        <f ca="1"/>
        <v>1.1667610233645187</v>
      </c>
      <c r="O256" s="60">
        <f ca="1"/>
        <v>1.0596406373399914</v>
      </c>
    </row>
    <row r="257" spans="14:15" x14ac:dyDescent="0.35">
      <c r="N257" s="60">
        <f ca="1"/>
        <v>0.47107168539899769</v>
      </c>
      <c r="O257" s="60">
        <f ca="1"/>
        <v>0.88634080760098433</v>
      </c>
    </row>
    <row r="258" spans="14:15" x14ac:dyDescent="0.35">
      <c r="N258" s="60">
        <f ca="1"/>
        <v>0.27980225461302133</v>
      </c>
      <c r="O258" s="60">
        <f ca="1"/>
        <v>0.49813841181204821</v>
      </c>
    </row>
    <row r="259" spans="14:15" x14ac:dyDescent="0.35">
      <c r="N259" s="60">
        <f ca="1"/>
        <v>0.97981752955644841</v>
      </c>
      <c r="O259" s="60">
        <f ca="1"/>
        <v>0.82220347737755128</v>
      </c>
    </row>
    <row r="260" spans="14:15" x14ac:dyDescent="0.35">
      <c r="N260" s="60">
        <f ca="1"/>
        <v>1.324300192491745</v>
      </c>
      <c r="O260" s="60">
        <f ca="1"/>
        <v>1.5545018568736833</v>
      </c>
    </row>
    <row r="261" spans="14:15" x14ac:dyDescent="0.35">
      <c r="N261" s="60">
        <f ca="1"/>
        <v>0.68526306399573844</v>
      </c>
      <c r="O261" s="60">
        <f ca="1"/>
        <v>0.97961565158880859</v>
      </c>
    </row>
    <row r="262" spans="14:15" x14ac:dyDescent="0.35">
      <c r="N262" s="60">
        <f ca="1"/>
        <v>1.4349942790306094</v>
      </c>
      <c r="O262" s="60">
        <f ca="1"/>
        <v>1.2479982960599421</v>
      </c>
    </row>
    <row r="263" spans="14:15" x14ac:dyDescent="0.35">
      <c r="N263" s="60">
        <f ca="1"/>
        <v>0.54852222973334575</v>
      </c>
      <c r="O263" s="60">
        <f ca="1"/>
        <v>-0.17899907561762374</v>
      </c>
    </row>
    <row r="264" spans="14:15" x14ac:dyDescent="0.35">
      <c r="N264" s="60">
        <f ca="1"/>
        <v>0.75858187295173818</v>
      </c>
      <c r="O264" s="60">
        <f ca="1"/>
        <v>0.53715405853976317</v>
      </c>
    </row>
    <row r="265" spans="14:15" x14ac:dyDescent="0.35">
      <c r="N265" s="60">
        <f ca="1"/>
        <v>1.3974682523065101</v>
      </c>
      <c r="O265" s="60">
        <f ca="1"/>
        <v>1.2423351599470336</v>
      </c>
    </row>
    <row r="266" spans="14:15" x14ac:dyDescent="0.35">
      <c r="N266" s="60">
        <f ca="1"/>
        <v>1.0860232862137584</v>
      </c>
      <c r="O266" s="60">
        <f ca="1"/>
        <v>1.676184429410069</v>
      </c>
    </row>
    <row r="267" spans="14:15" x14ac:dyDescent="0.35">
      <c r="N267" s="60">
        <f ca="1"/>
        <v>1.0670221613375903</v>
      </c>
      <c r="O267" s="60">
        <f ca="1"/>
        <v>1.2090378252556635</v>
      </c>
    </row>
    <row r="268" spans="14:15" x14ac:dyDescent="0.35">
      <c r="N268" s="60">
        <f ca="1"/>
        <v>1.6249483555257855</v>
      </c>
      <c r="O268" s="60">
        <f ca="1"/>
        <v>0.87522528782392384</v>
      </c>
    </row>
    <row r="269" spans="14:15" x14ac:dyDescent="0.35">
      <c r="N269" s="60">
        <f ca="1"/>
        <v>1.5454294645733944</v>
      </c>
      <c r="O269" s="60">
        <f ca="1"/>
        <v>2.126697407844115</v>
      </c>
    </row>
    <row r="270" spans="14:15" x14ac:dyDescent="0.35">
      <c r="N270" s="60">
        <f ca="1"/>
        <v>0.56843679244576917</v>
      </c>
      <c r="O270" s="60">
        <f ca="1"/>
        <v>-5.7285548733163605E-3</v>
      </c>
    </row>
    <row r="271" spans="14:15" x14ac:dyDescent="0.35">
      <c r="N271" s="60">
        <f ca="1"/>
        <v>0.70940867985129352</v>
      </c>
      <c r="O271" s="60">
        <f ca="1"/>
        <v>4.6382515441943939E-2</v>
      </c>
    </row>
    <row r="272" spans="14:15" x14ac:dyDescent="0.35">
      <c r="N272" s="60">
        <f ca="1"/>
        <v>1.8047508471517553</v>
      </c>
      <c r="O272" s="60">
        <f ca="1"/>
        <v>1.5063681391610635</v>
      </c>
    </row>
    <row r="273" spans="14:15" x14ac:dyDescent="0.35">
      <c r="N273" s="60">
        <f ca="1"/>
        <v>1.3025488710321842</v>
      </c>
      <c r="O273" s="60">
        <f ca="1"/>
        <v>1.3206178020457238</v>
      </c>
    </row>
    <row r="274" spans="14:15" x14ac:dyDescent="0.35">
      <c r="N274" s="60">
        <f ca="1"/>
        <v>1.1382999885210026</v>
      </c>
      <c r="O274" s="60">
        <f ca="1"/>
        <v>1.4355635847650745</v>
      </c>
    </row>
    <row r="275" spans="14:15" x14ac:dyDescent="0.35">
      <c r="N275" s="60">
        <f ca="1"/>
        <v>0.28833317975544992</v>
      </c>
      <c r="O275" s="60">
        <f ca="1"/>
        <v>0.3291461345951458</v>
      </c>
    </row>
    <row r="276" spans="14:15" x14ac:dyDescent="0.35">
      <c r="N276" s="60">
        <f ca="1"/>
        <v>1.5834265325120718</v>
      </c>
      <c r="O276" s="60">
        <f ca="1"/>
        <v>1.5839323992518823</v>
      </c>
    </row>
    <row r="277" spans="14:15" x14ac:dyDescent="0.35">
      <c r="N277" s="60">
        <f ca="1"/>
        <v>0.81202194970517438</v>
      </c>
      <c r="O277" s="60">
        <f ca="1"/>
        <v>1.0804943329152716</v>
      </c>
    </row>
    <row r="278" spans="14:15" x14ac:dyDescent="0.35">
      <c r="N278" s="60">
        <f ca="1"/>
        <v>0.68185517882131241</v>
      </c>
      <c r="O278" s="60">
        <f ca="1"/>
        <v>0.8912570746693278</v>
      </c>
    </row>
    <row r="279" spans="14:15" x14ac:dyDescent="0.35">
      <c r="N279" s="60">
        <f ca="1"/>
        <v>0.51831917336537925</v>
      </c>
      <c r="O279" s="60">
        <f ca="1"/>
        <v>0.60116695751143034</v>
      </c>
    </row>
    <row r="280" spans="14:15" x14ac:dyDescent="0.35">
      <c r="N280" s="60">
        <f ca="1"/>
        <v>0.62551739550026531</v>
      </c>
      <c r="O280" s="60">
        <f ca="1"/>
        <v>0.26047872018966889</v>
      </c>
    </row>
    <row r="281" spans="14:15" x14ac:dyDescent="0.35">
      <c r="N281" s="60">
        <f ca="1"/>
        <v>0.37654701898799275</v>
      </c>
      <c r="O281" s="60">
        <f ca="1"/>
        <v>-2.1122077004682882E-2</v>
      </c>
    </row>
    <row r="282" spans="14:15" x14ac:dyDescent="0.35">
      <c r="N282" s="60">
        <f ca="1"/>
        <v>0.56111663940173329</v>
      </c>
      <c r="O282" s="60">
        <f ca="1"/>
        <v>0.57198733044030092</v>
      </c>
    </row>
    <row r="283" spans="14:15" x14ac:dyDescent="0.35">
      <c r="N283" s="60">
        <f ca="1"/>
        <v>0.65607305334279864</v>
      </c>
      <c r="O283" s="60">
        <f ca="1"/>
        <v>0.10256503869840405</v>
      </c>
    </row>
    <row r="284" spans="14:15" x14ac:dyDescent="0.35">
      <c r="N284" s="60">
        <f ca="1"/>
        <v>0.9810369948055172</v>
      </c>
      <c r="O284" s="60">
        <f ca="1"/>
        <v>0.60145658895631848</v>
      </c>
    </row>
    <row r="285" spans="14:15" x14ac:dyDescent="0.35">
      <c r="N285" s="60">
        <f ca="1"/>
        <v>1.3135043906371875</v>
      </c>
      <c r="O285" s="60">
        <f ca="1"/>
        <v>1.3916592805273582</v>
      </c>
    </row>
    <row r="286" spans="14:15" x14ac:dyDescent="0.35">
      <c r="N286" s="60">
        <f ca="1"/>
        <v>0.8295855644058675</v>
      </c>
      <c r="O286" s="60">
        <f ca="1"/>
        <v>0.61343744588894955</v>
      </c>
    </row>
    <row r="287" spans="14:15" x14ac:dyDescent="0.35">
      <c r="N287" s="60">
        <f ca="1"/>
        <v>0.63015992708727253</v>
      </c>
      <c r="O287" s="60">
        <f ca="1"/>
        <v>0.7233750766360717</v>
      </c>
    </row>
    <row r="288" spans="14:15" x14ac:dyDescent="0.35">
      <c r="N288" s="60">
        <f ca="1"/>
        <v>0.90747314170235682</v>
      </c>
      <c r="O288" s="60">
        <f ca="1"/>
        <v>0.87037464701233003</v>
      </c>
    </row>
    <row r="289" spans="14:15" x14ac:dyDescent="0.35">
      <c r="N289" s="60">
        <f ca="1"/>
        <v>2.2544675469982192</v>
      </c>
      <c r="O289" s="60">
        <f ca="1"/>
        <v>2.3546559631440513</v>
      </c>
    </row>
    <row r="290" spans="14:15" x14ac:dyDescent="0.35">
      <c r="N290" s="60">
        <f ca="1"/>
        <v>0.71145278389653654</v>
      </c>
      <c r="O290" s="60">
        <f ca="1"/>
        <v>0.60501886959983153</v>
      </c>
    </row>
    <row r="291" spans="14:15" x14ac:dyDescent="0.35">
      <c r="N291" s="60">
        <f ca="1"/>
        <v>1.3468055376529495</v>
      </c>
      <c r="O291" s="60">
        <f ca="1"/>
        <v>1.8272502899599434</v>
      </c>
    </row>
    <row r="292" spans="14:15" x14ac:dyDescent="0.35">
      <c r="N292" s="60">
        <f ca="1"/>
        <v>0.55762165816846065</v>
      </c>
      <c r="O292" s="60">
        <f ca="1"/>
        <v>0.90670379792539024</v>
      </c>
    </row>
    <row r="293" spans="14:15" x14ac:dyDescent="0.35">
      <c r="N293" s="60">
        <f ca="1"/>
        <v>0.41888632472266579</v>
      </c>
      <c r="O293" s="60">
        <f ca="1"/>
        <v>0.5952116935009768</v>
      </c>
    </row>
    <row r="294" spans="14:15" x14ac:dyDescent="0.35">
      <c r="N294" s="60">
        <f ca="1"/>
        <v>0.83757735582095205</v>
      </c>
      <c r="O294" s="60">
        <f ca="1"/>
        <v>0.93610453577076203</v>
      </c>
    </row>
    <row r="295" spans="14:15" x14ac:dyDescent="0.35">
      <c r="N295" s="60">
        <f ca="1"/>
        <v>0.9280890471464377</v>
      </c>
      <c r="O295" s="60">
        <f ca="1"/>
        <v>0.44175191716423401</v>
      </c>
    </row>
    <row r="296" spans="14:15" x14ac:dyDescent="0.35">
      <c r="N296" s="60">
        <f ca="1"/>
        <v>0.75212171760429647</v>
      </c>
      <c r="O296" s="60">
        <f ca="1"/>
        <v>0.91661134150934909</v>
      </c>
    </row>
    <row r="297" spans="14:15" x14ac:dyDescent="0.35">
      <c r="N297" s="60">
        <f ca="1"/>
        <v>0.5096797799915751</v>
      </c>
      <c r="O297" s="60">
        <f ca="1"/>
        <v>0.69894591756201341</v>
      </c>
    </row>
    <row r="298" spans="14:15" x14ac:dyDescent="0.35">
      <c r="N298" s="60">
        <f ca="1"/>
        <v>1.4125855646296608</v>
      </c>
      <c r="O298" s="60">
        <f ca="1"/>
        <v>1.6689767243105171</v>
      </c>
    </row>
    <row r="299" spans="14:15" x14ac:dyDescent="0.35">
      <c r="N299" s="60">
        <f ca="1"/>
        <v>2.4970978226230045</v>
      </c>
      <c r="O299" s="60">
        <f ca="1"/>
        <v>2.5848104367804816</v>
      </c>
    </row>
    <row r="300" spans="14:15" x14ac:dyDescent="0.35">
      <c r="N300" s="60">
        <f ca="1"/>
        <v>0.9705024466828891</v>
      </c>
      <c r="O300" s="60">
        <f ca="1"/>
        <v>0.61922389561097568</v>
      </c>
    </row>
    <row r="301" spans="14:15" x14ac:dyDescent="0.35">
      <c r="N301" s="60">
        <f ca="1"/>
        <v>1.3600053535485539</v>
      </c>
      <c r="O301" s="60">
        <f ca="1"/>
        <v>1.6573157921617632</v>
      </c>
    </row>
    <row r="302" spans="14:15" x14ac:dyDescent="0.35">
      <c r="N302" s="60">
        <f ca="1"/>
        <v>0.6296169352083042</v>
      </c>
      <c r="O302" s="60">
        <f ca="1"/>
        <v>0.58859924335545344</v>
      </c>
    </row>
    <row r="303" spans="14:15" x14ac:dyDescent="0.35">
      <c r="N303" s="60">
        <f ca="1"/>
        <v>1.1203606878616437</v>
      </c>
      <c r="O303" s="60">
        <f ca="1"/>
        <v>1.2675476800029044</v>
      </c>
    </row>
    <row r="304" spans="14:15" x14ac:dyDescent="0.35">
      <c r="N304" s="60">
        <f ca="1"/>
        <v>1.6053654351102156</v>
      </c>
      <c r="O304" s="60">
        <f ca="1"/>
        <v>2.2029176686587699</v>
      </c>
    </row>
    <row r="305" spans="14:15" x14ac:dyDescent="0.35">
      <c r="N305" s="60">
        <f ca="1"/>
        <v>0.58909159345366335</v>
      </c>
      <c r="O305" s="60">
        <f ca="1"/>
        <v>0.42620837569547743</v>
      </c>
    </row>
    <row r="306" spans="14:15" x14ac:dyDescent="0.35">
      <c r="N306" s="60">
        <f ca="1"/>
        <v>0.83785010847537877</v>
      </c>
      <c r="O306" s="60">
        <f ca="1"/>
        <v>0.59147881987919071</v>
      </c>
    </row>
    <row r="307" spans="14:15" x14ac:dyDescent="0.35">
      <c r="N307" s="60">
        <f ca="1"/>
        <v>1.6504498637631002</v>
      </c>
      <c r="O307" s="60">
        <f ca="1"/>
        <v>1.3839119380715688</v>
      </c>
    </row>
    <row r="308" spans="14:15" x14ac:dyDescent="0.35">
      <c r="N308" s="60">
        <f ca="1"/>
        <v>0.74236596321715553</v>
      </c>
      <c r="O308" s="60">
        <f ca="1"/>
        <v>1.3337543270787497</v>
      </c>
    </row>
    <row r="309" spans="14:15" x14ac:dyDescent="0.35">
      <c r="N309" s="60">
        <f ca="1"/>
        <v>1.5762513639177322</v>
      </c>
      <c r="O309" s="60">
        <f ca="1"/>
        <v>1.5013570834962784</v>
      </c>
    </row>
    <row r="310" spans="14:15" x14ac:dyDescent="0.35">
      <c r="N310" s="60">
        <f ca="1"/>
        <v>1.2334219162580109</v>
      </c>
      <c r="O310" s="60">
        <f ca="1"/>
        <v>0.96240216333808537</v>
      </c>
    </row>
    <row r="311" spans="14:15" x14ac:dyDescent="0.35">
      <c r="N311" s="60">
        <f ca="1"/>
        <v>0.78845334913955567</v>
      </c>
      <c r="O311" s="60">
        <f ca="1"/>
        <v>0.69714041079239863</v>
      </c>
    </row>
    <row r="312" spans="14:15" x14ac:dyDescent="0.35">
      <c r="N312" s="60">
        <f ca="1"/>
        <v>2.1422953511740497</v>
      </c>
      <c r="O312" s="60">
        <f ca="1"/>
        <v>2.1882686216114382</v>
      </c>
    </row>
    <row r="313" spans="14:15" x14ac:dyDescent="0.35">
      <c r="N313" s="60">
        <f ca="1"/>
        <v>1.1440354915879694</v>
      </c>
      <c r="O313" s="60">
        <f ca="1"/>
        <v>1.2802473494059934</v>
      </c>
    </row>
    <row r="314" spans="14:15" x14ac:dyDescent="0.35">
      <c r="N314" s="60">
        <f ca="1"/>
        <v>0.49624203398921174</v>
      </c>
      <c r="O314" s="60">
        <f ca="1"/>
        <v>0.33265420257435058</v>
      </c>
    </row>
    <row r="315" spans="14:15" x14ac:dyDescent="0.35">
      <c r="N315" s="60">
        <f ca="1"/>
        <v>1.1409440278550653</v>
      </c>
      <c r="O315" s="60">
        <f ca="1"/>
        <v>1.2676969315754263</v>
      </c>
    </row>
    <row r="316" spans="14:15" x14ac:dyDescent="0.35">
      <c r="N316" s="60">
        <f ca="1"/>
        <v>0.54319163146110483</v>
      </c>
      <c r="O316" s="60">
        <f ca="1"/>
        <v>1.0670063920092279</v>
      </c>
    </row>
    <row r="317" spans="14:15" x14ac:dyDescent="0.35">
      <c r="N317" s="60">
        <f ca="1"/>
        <v>0.99749461790325</v>
      </c>
      <c r="O317" s="60">
        <f ca="1"/>
        <v>1.1823258654378548</v>
      </c>
    </row>
    <row r="318" spans="14:15" x14ac:dyDescent="0.35">
      <c r="N318" s="60">
        <f ca="1"/>
        <v>0.4777457017666914</v>
      </c>
      <c r="O318" s="60">
        <f ca="1"/>
        <v>0.97553763265994242</v>
      </c>
    </row>
    <row r="319" spans="14:15" x14ac:dyDescent="0.35">
      <c r="N319" s="60">
        <f ca="1"/>
        <v>0.64112354018358186</v>
      </c>
      <c r="O319" s="60">
        <f ca="1"/>
        <v>0.25946570508728461</v>
      </c>
    </row>
    <row r="320" spans="14:15" x14ac:dyDescent="0.35">
      <c r="N320" s="60">
        <f ca="1"/>
        <v>1.2933579863389348</v>
      </c>
      <c r="O320" s="60">
        <f ca="1"/>
        <v>1.2478834196229891</v>
      </c>
    </row>
    <row r="321" spans="14:15" x14ac:dyDescent="0.35">
      <c r="N321" s="60">
        <f ca="1"/>
        <v>1.0875231190853918</v>
      </c>
      <c r="O321" s="60">
        <f ca="1"/>
        <v>0.72704311043970349</v>
      </c>
    </row>
    <row r="322" spans="14:15" x14ac:dyDescent="0.35">
      <c r="N322" s="60">
        <f ca="1"/>
        <v>0.74000146094465968</v>
      </c>
      <c r="O322" s="60">
        <f ca="1"/>
        <v>0.39831968901429915</v>
      </c>
    </row>
    <row r="323" spans="14:15" x14ac:dyDescent="0.35">
      <c r="N323" s="60">
        <f ca="1"/>
        <v>1.045493650129723</v>
      </c>
      <c r="O323" s="60">
        <f ca="1"/>
        <v>1.3703583479837398</v>
      </c>
    </row>
    <row r="324" spans="14:15" x14ac:dyDescent="0.35">
      <c r="N324" s="60">
        <f ca="1"/>
        <v>0.59104425445829867</v>
      </c>
      <c r="O324" s="60">
        <f ca="1"/>
        <v>0.17874515007977698</v>
      </c>
    </row>
    <row r="325" spans="14:15" x14ac:dyDescent="0.35">
      <c r="N325" s="60">
        <f ca="1"/>
        <v>0.89074570040587464</v>
      </c>
      <c r="O325" s="60">
        <f ca="1"/>
        <v>1.1404655881740209</v>
      </c>
    </row>
    <row r="326" spans="14:15" x14ac:dyDescent="0.35">
      <c r="N326" s="60">
        <f ca="1"/>
        <v>1.0016387185834517</v>
      </c>
      <c r="O326" s="60">
        <f ca="1"/>
        <v>1.1349133957804958</v>
      </c>
    </row>
    <row r="327" spans="14:15" x14ac:dyDescent="0.35">
      <c r="N327" s="60">
        <f ca="1"/>
        <v>1.1058596380050556</v>
      </c>
      <c r="O327" s="60">
        <f ca="1"/>
        <v>1.2888282311837655</v>
      </c>
    </row>
    <row r="328" spans="14:15" x14ac:dyDescent="0.35">
      <c r="N328" s="60">
        <f ca="1"/>
        <v>0.76821926420761788</v>
      </c>
      <c r="O328" s="60">
        <f ca="1"/>
        <v>0.6737786987235912</v>
      </c>
    </row>
    <row r="329" spans="14:15" x14ac:dyDescent="0.35">
      <c r="N329" s="60">
        <f ca="1"/>
        <v>1.6878295085158519</v>
      </c>
      <c r="O329" s="60">
        <f ca="1"/>
        <v>1.8027509391354906</v>
      </c>
    </row>
    <row r="330" spans="14:15" x14ac:dyDescent="0.35">
      <c r="N330" s="60">
        <f ca="1"/>
        <v>1.7879025050158528</v>
      </c>
      <c r="O330" s="60">
        <f ca="1"/>
        <v>1.8803103393886769</v>
      </c>
    </row>
    <row r="331" spans="14:15" x14ac:dyDescent="0.35">
      <c r="N331" s="60">
        <f ca="1"/>
        <v>1.0509169127989808</v>
      </c>
      <c r="O331" s="60">
        <f ca="1"/>
        <v>0.71277781244850225</v>
      </c>
    </row>
    <row r="332" spans="14:15" x14ac:dyDescent="0.35">
      <c r="N332" s="60">
        <f ca="1"/>
        <v>1.0079074862261723</v>
      </c>
      <c r="O332" s="60">
        <f ca="1"/>
        <v>0.66462076142988802</v>
      </c>
    </row>
    <row r="333" spans="14:15" x14ac:dyDescent="0.35">
      <c r="N333" s="60">
        <f ca="1"/>
        <v>0.19552184890600849</v>
      </c>
      <c r="O333" s="60">
        <f ca="1"/>
        <v>0.21815793026573418</v>
      </c>
    </row>
    <row r="334" spans="14:15" x14ac:dyDescent="0.35">
      <c r="N334" s="60">
        <f ca="1"/>
        <v>0.59626612643993016</v>
      </c>
      <c r="O334" s="60">
        <f ca="1"/>
        <v>0.53249662487369531</v>
      </c>
    </row>
    <row r="335" spans="14:15" x14ac:dyDescent="0.35">
      <c r="N335" s="60">
        <f ca="1"/>
        <v>2.78586622447374</v>
      </c>
      <c r="O335" s="60">
        <f ca="1"/>
        <v>3.4194422166410332</v>
      </c>
    </row>
    <row r="336" spans="14:15" x14ac:dyDescent="0.35">
      <c r="N336" s="60">
        <f ca="1"/>
        <v>0.86445327085200685</v>
      </c>
      <c r="O336" s="60">
        <f ca="1"/>
        <v>0.80576383579488453</v>
      </c>
    </row>
    <row r="337" spans="14:15" x14ac:dyDescent="0.35">
      <c r="N337" s="60">
        <f ca="1"/>
        <v>2.2157300179406518</v>
      </c>
      <c r="O337" s="60">
        <f ca="1"/>
        <v>2.9172952688000104</v>
      </c>
    </row>
    <row r="338" spans="14:15" x14ac:dyDescent="0.35">
      <c r="N338" s="60">
        <f ca="1"/>
        <v>1.1239400055373399</v>
      </c>
      <c r="O338" s="60">
        <f ca="1"/>
        <v>0.57213285363208233</v>
      </c>
    </row>
    <row r="339" spans="14:15" x14ac:dyDescent="0.35">
      <c r="N339" s="60">
        <f ca="1"/>
        <v>0.67935281654643964</v>
      </c>
      <c r="O339" s="60">
        <f ca="1"/>
        <v>1.236405830022874</v>
      </c>
    </row>
    <row r="340" spans="14:15" x14ac:dyDescent="0.35">
      <c r="N340" s="60">
        <f ca="1"/>
        <v>1.1362626844999772</v>
      </c>
      <c r="O340" s="60">
        <f ca="1"/>
        <v>0.81937714792140759</v>
      </c>
    </row>
    <row r="341" spans="14:15" x14ac:dyDescent="0.35">
      <c r="N341" s="60">
        <f ca="1"/>
        <v>1.1464509738108595</v>
      </c>
      <c r="O341" s="60">
        <f ca="1"/>
        <v>0.93719462512541662</v>
      </c>
    </row>
    <row r="342" spans="14:15" x14ac:dyDescent="0.35">
      <c r="N342" s="60">
        <f ca="1"/>
        <v>0.41746859415399629</v>
      </c>
      <c r="O342" s="60">
        <f ca="1"/>
        <v>-0.20439867575165005</v>
      </c>
    </row>
    <row r="343" spans="14:15" x14ac:dyDescent="0.35">
      <c r="N343" s="60">
        <f ca="1"/>
        <v>0.87709105344574656</v>
      </c>
      <c r="O343" s="60">
        <f ca="1"/>
        <v>1.3824997975070659</v>
      </c>
    </row>
    <row r="344" spans="14:15" x14ac:dyDescent="0.35">
      <c r="N344" s="60">
        <f ca="1"/>
        <v>2.7971134969454021</v>
      </c>
      <c r="O344" s="60">
        <f ca="1"/>
        <v>2.8798212923934567</v>
      </c>
    </row>
    <row r="345" spans="14:15" x14ac:dyDescent="0.35">
      <c r="N345" s="60">
        <f ca="1"/>
        <v>0.57110636768409151</v>
      </c>
      <c r="O345" s="60">
        <f ca="1"/>
        <v>0.33092465642446789</v>
      </c>
    </row>
    <row r="346" spans="14:15" x14ac:dyDescent="0.35">
      <c r="N346" s="60">
        <f ca="1"/>
        <v>0.42962881529301161</v>
      </c>
      <c r="O346" s="60">
        <f ca="1"/>
        <v>1.3795045849087724</v>
      </c>
    </row>
    <row r="347" spans="14:15" x14ac:dyDescent="0.35">
      <c r="N347" s="60">
        <f ca="1"/>
        <v>1.575089510899212</v>
      </c>
      <c r="O347" s="60">
        <f ca="1"/>
        <v>1.4077102210185373</v>
      </c>
    </row>
    <row r="348" spans="14:15" x14ac:dyDescent="0.35">
      <c r="N348" s="60">
        <f ca="1"/>
        <v>0.76989051551478493</v>
      </c>
      <c r="O348" s="60">
        <f ca="1"/>
        <v>1.313002568691078</v>
      </c>
    </row>
    <row r="349" spans="14:15" x14ac:dyDescent="0.35">
      <c r="N349" s="60">
        <f ca="1"/>
        <v>0.65986767383880929</v>
      </c>
      <c r="O349" s="60">
        <f ca="1"/>
        <v>1.009756217501375</v>
      </c>
    </row>
    <row r="350" spans="14:15" x14ac:dyDescent="0.35">
      <c r="N350" s="60">
        <f ca="1"/>
        <v>1.6245074153120453</v>
      </c>
      <c r="O350" s="60">
        <f ca="1"/>
        <v>1.7025615744401543</v>
      </c>
    </row>
    <row r="351" spans="14:15" x14ac:dyDescent="0.35">
      <c r="N351" s="60">
        <f ca="1"/>
        <v>1.1922830441594865</v>
      </c>
      <c r="O351" s="60">
        <f ca="1"/>
        <v>0.84145643750113541</v>
      </c>
    </row>
    <row r="352" spans="14:15" x14ac:dyDescent="0.35">
      <c r="N352" s="60">
        <f ca="1"/>
        <v>1.2929812217500953</v>
      </c>
      <c r="O352" s="60">
        <f ca="1"/>
        <v>1.079601864399077</v>
      </c>
    </row>
    <row r="353" spans="14:15" x14ac:dyDescent="0.35">
      <c r="N353" s="60">
        <f ca="1"/>
        <v>0.92016337595461783</v>
      </c>
      <c r="O353" s="60">
        <f ca="1"/>
        <v>0.60704016232772817</v>
      </c>
    </row>
    <row r="354" spans="14:15" x14ac:dyDescent="0.35">
      <c r="N354" s="60">
        <f ca="1"/>
        <v>1.0461622953243477</v>
      </c>
      <c r="O354" s="60">
        <f ca="1"/>
        <v>1.7633411617134296</v>
      </c>
    </row>
    <row r="355" spans="14:15" x14ac:dyDescent="0.35">
      <c r="N355" s="60">
        <f ca="1"/>
        <v>0.86053745478911514</v>
      </c>
      <c r="O355" s="60">
        <f ca="1"/>
        <v>0.51260262451271843</v>
      </c>
    </row>
    <row r="356" spans="14:15" x14ac:dyDescent="0.35">
      <c r="N356" s="60">
        <f ca="1"/>
        <v>0.9878103715530524</v>
      </c>
      <c r="O356" s="60">
        <f ca="1"/>
        <v>0.63198688441684681</v>
      </c>
    </row>
    <row r="357" spans="14:15" x14ac:dyDescent="0.35">
      <c r="N357" s="60">
        <f ca="1"/>
        <v>1.6665423152187691</v>
      </c>
      <c r="O357" s="60">
        <f ca="1"/>
        <v>2.3289018351928306</v>
      </c>
    </row>
    <row r="358" spans="14:15" x14ac:dyDescent="0.35">
      <c r="N358" s="60">
        <f ca="1"/>
        <v>0.47893820541843052</v>
      </c>
      <c r="O358" s="60">
        <f ca="1"/>
        <v>-3.0635597343127874E-2</v>
      </c>
    </row>
    <row r="359" spans="14:15" x14ac:dyDescent="0.35">
      <c r="N359" s="60">
        <f ca="1"/>
        <v>1.0608886666969042</v>
      </c>
      <c r="O359" s="60">
        <f ca="1"/>
        <v>1.0408681095694265</v>
      </c>
    </row>
    <row r="360" spans="14:15" x14ac:dyDescent="0.35">
      <c r="N360" s="60">
        <f ca="1"/>
        <v>0.26271411031574671</v>
      </c>
      <c r="O360" s="60">
        <f ca="1"/>
        <v>-0.4384637804630877</v>
      </c>
    </row>
    <row r="361" spans="14:15" x14ac:dyDescent="0.35">
      <c r="N361" s="60">
        <f ca="1"/>
        <v>1.7002204527789895</v>
      </c>
      <c r="O361" s="60">
        <f ca="1"/>
        <v>1.217755643910404</v>
      </c>
    </row>
    <row r="362" spans="14:15" x14ac:dyDescent="0.35">
      <c r="N362" s="60">
        <f ca="1"/>
        <v>0.81472413562327406</v>
      </c>
      <c r="O362" s="60">
        <f ca="1"/>
        <v>0.90694567287480399</v>
      </c>
    </row>
    <row r="363" spans="14:15" x14ac:dyDescent="0.35">
      <c r="N363" s="60">
        <f ca="1"/>
        <v>0.75674961208012059</v>
      </c>
      <c r="O363" s="60">
        <f ca="1"/>
        <v>0.8109002836425403</v>
      </c>
    </row>
    <row r="364" spans="14:15" x14ac:dyDescent="0.35">
      <c r="N364" s="60">
        <f ca="1"/>
        <v>0.58430207344141438</v>
      </c>
      <c r="O364" s="60">
        <f ca="1"/>
        <v>0.80668249438155581</v>
      </c>
    </row>
    <row r="365" spans="14:15" x14ac:dyDescent="0.35">
      <c r="N365" s="60">
        <f ca="1"/>
        <v>0.78041627272957581</v>
      </c>
      <c r="O365" s="60">
        <f ca="1"/>
        <v>1.2206499132277426</v>
      </c>
    </row>
    <row r="366" spans="14:15" x14ac:dyDescent="0.35">
      <c r="N366" s="60">
        <f ca="1"/>
        <v>1.3046038791936068</v>
      </c>
      <c r="O366" s="60">
        <f ca="1"/>
        <v>1.455588291625429</v>
      </c>
    </row>
    <row r="367" spans="14:15" x14ac:dyDescent="0.35">
      <c r="N367" s="60">
        <f ca="1"/>
        <v>1.4293088020713409</v>
      </c>
      <c r="O367" s="60">
        <f ca="1"/>
        <v>1.4003332146431255</v>
      </c>
    </row>
    <row r="368" spans="14:15" x14ac:dyDescent="0.35">
      <c r="N368" s="60">
        <f ca="1"/>
        <v>0.85989848050650886</v>
      </c>
      <c r="O368" s="60">
        <f ca="1"/>
        <v>0.36441159650889277</v>
      </c>
    </row>
    <row r="369" spans="14:15" x14ac:dyDescent="0.35">
      <c r="N369" s="60">
        <f ca="1"/>
        <v>0.54217771206269205</v>
      </c>
      <c r="O369" s="60">
        <f ca="1"/>
        <v>0.41873382504975898</v>
      </c>
    </row>
    <row r="370" spans="14:15" x14ac:dyDescent="0.35">
      <c r="N370" s="60">
        <f ca="1"/>
        <v>1.2953193183299219</v>
      </c>
      <c r="O370" s="60">
        <f ca="1"/>
        <v>1.115886887979568</v>
      </c>
    </row>
    <row r="371" spans="14:15" x14ac:dyDescent="0.35">
      <c r="N371" s="60">
        <f ca="1"/>
        <v>0.13445053274535382</v>
      </c>
      <c r="O371" s="60">
        <f ca="1"/>
        <v>1.1036925395846039E-2</v>
      </c>
    </row>
    <row r="372" spans="14:15" x14ac:dyDescent="0.35">
      <c r="N372" s="60">
        <f ca="1"/>
        <v>0.44496915370836476</v>
      </c>
      <c r="O372" s="60">
        <f ca="1"/>
        <v>0.47468204196092612</v>
      </c>
    </row>
    <row r="373" spans="14:15" x14ac:dyDescent="0.35">
      <c r="N373" s="60">
        <f ca="1"/>
        <v>1.7048695378449927</v>
      </c>
      <c r="O373" s="60">
        <f ca="1"/>
        <v>2.1130124863458439</v>
      </c>
    </row>
    <row r="374" spans="14:15" x14ac:dyDescent="0.35">
      <c r="N374" s="60">
        <f ca="1"/>
        <v>0.96542838647168416</v>
      </c>
      <c r="O374" s="60">
        <f ca="1"/>
        <v>0.39310240755106629</v>
      </c>
    </row>
    <row r="375" spans="14:15" x14ac:dyDescent="0.35">
      <c r="N375" s="60">
        <f ca="1"/>
        <v>0.80501430250197037</v>
      </c>
      <c r="O375" s="60">
        <f ca="1"/>
        <v>1.5074357703069714</v>
      </c>
    </row>
    <row r="376" spans="14:15" x14ac:dyDescent="0.35">
      <c r="N376" s="60">
        <f ca="1"/>
        <v>0.89599425774381447</v>
      </c>
      <c r="O376" s="60">
        <f ca="1"/>
        <v>1.112676600078822</v>
      </c>
    </row>
    <row r="377" spans="14:15" x14ac:dyDescent="0.35">
      <c r="N377" s="60">
        <f ca="1"/>
        <v>0.43743797508269</v>
      </c>
      <c r="O377" s="60">
        <f ca="1"/>
        <v>0.37833716709478871</v>
      </c>
    </row>
    <row r="378" spans="14:15" x14ac:dyDescent="0.35">
      <c r="N378" s="60">
        <f ca="1"/>
        <v>1.3837186526829184</v>
      </c>
      <c r="O378" s="60">
        <f ca="1"/>
        <v>0.9583180349834296</v>
      </c>
    </row>
    <row r="379" spans="14:15" x14ac:dyDescent="0.35">
      <c r="N379" s="60">
        <f ca="1"/>
        <v>1.7263606813914119</v>
      </c>
      <c r="O379" s="60">
        <f ca="1"/>
        <v>2.1703302691974331</v>
      </c>
    </row>
    <row r="380" spans="14:15" x14ac:dyDescent="0.35">
      <c r="N380" s="60">
        <f ca="1"/>
        <v>0.54906055427665656</v>
      </c>
      <c r="O380" s="60">
        <f ca="1"/>
        <v>0.27135710529197016</v>
      </c>
    </row>
    <row r="381" spans="14:15" x14ac:dyDescent="0.35">
      <c r="N381" s="60">
        <f ca="1"/>
        <v>1.2750463490957806</v>
      </c>
      <c r="O381" s="60">
        <f ca="1"/>
        <v>0.9855719342045024</v>
      </c>
    </row>
    <row r="382" spans="14:15" x14ac:dyDescent="0.35">
      <c r="N382" s="60">
        <f ca="1"/>
        <v>1.2328189061318522</v>
      </c>
      <c r="O382" s="60">
        <f ca="1"/>
        <v>1.5473934943031811</v>
      </c>
    </row>
    <row r="383" spans="14:15" x14ac:dyDescent="0.35">
      <c r="N383" s="60">
        <f ca="1"/>
        <v>0.38078549173837845</v>
      </c>
      <c r="O383" s="60">
        <f ca="1"/>
        <v>0.73373268323532725</v>
      </c>
    </row>
    <row r="384" spans="14:15" x14ac:dyDescent="0.35">
      <c r="N384" s="60">
        <f ca="1"/>
        <v>0.81874723961434681</v>
      </c>
      <c r="O384" s="60">
        <f ca="1"/>
        <v>1.1286461963818668</v>
      </c>
    </row>
    <row r="385" spans="14:15" x14ac:dyDescent="0.35">
      <c r="N385" s="60">
        <f ca="1"/>
        <v>0.50719037716366089</v>
      </c>
      <c r="O385" s="60">
        <f ca="1"/>
        <v>0.39429839490983232</v>
      </c>
    </row>
    <row r="386" spans="14:15" x14ac:dyDescent="0.35">
      <c r="N386" s="60">
        <f ca="1"/>
        <v>2.0547703388238605</v>
      </c>
      <c r="O386" s="60">
        <f ca="1"/>
        <v>2.2169636240816351</v>
      </c>
    </row>
    <row r="387" spans="14:15" x14ac:dyDescent="0.35">
      <c r="N387" s="60">
        <f ca="1"/>
        <v>0.57234637320855997</v>
      </c>
      <c r="O387" s="60">
        <f ca="1"/>
        <v>0.27485609595379867</v>
      </c>
    </row>
    <row r="388" spans="14:15" x14ac:dyDescent="0.35">
      <c r="N388" s="60">
        <f ca="1"/>
        <v>0.72778243333079118</v>
      </c>
      <c r="O388" s="60">
        <f ca="1"/>
        <v>1.2049469153304071</v>
      </c>
    </row>
    <row r="389" spans="14:15" x14ac:dyDescent="0.35">
      <c r="N389" s="60">
        <f ca="1"/>
        <v>0.2498985729732203</v>
      </c>
      <c r="O389" s="60">
        <f ca="1"/>
        <v>7.9301267231574879E-3</v>
      </c>
    </row>
    <row r="390" spans="14:15" x14ac:dyDescent="0.35">
      <c r="N390" s="60">
        <f ca="1"/>
        <v>0.43456429556689252</v>
      </c>
      <c r="O390" s="60">
        <f ca="1"/>
        <v>0.82497242847008057</v>
      </c>
    </row>
    <row r="391" spans="14:15" x14ac:dyDescent="0.35">
      <c r="N391" s="60">
        <f ca="1"/>
        <v>0.55746762538649941</v>
      </c>
      <c r="O391" s="60">
        <f ca="1"/>
        <v>0.32047280390008143</v>
      </c>
    </row>
    <row r="392" spans="14:15" x14ac:dyDescent="0.35">
      <c r="N392" s="60">
        <f ca="1"/>
        <v>1.1894537389794748</v>
      </c>
      <c r="O392" s="60">
        <f ca="1"/>
        <v>1.3782972447604434</v>
      </c>
    </row>
    <row r="393" spans="14:15" x14ac:dyDescent="0.35">
      <c r="N393" s="60">
        <f ca="1"/>
        <v>0.79038236824756924</v>
      </c>
      <c r="O393" s="60">
        <f ca="1"/>
        <v>0.83390788371775704</v>
      </c>
    </row>
    <row r="394" spans="14:15" x14ac:dyDescent="0.35">
      <c r="N394" s="60">
        <f ca="1"/>
        <v>0.98158228525177726</v>
      </c>
      <c r="O394" s="60">
        <f ca="1"/>
        <v>1.160780986922878</v>
      </c>
    </row>
    <row r="395" spans="14:15" x14ac:dyDescent="0.35">
      <c r="N395" s="60">
        <f ca="1"/>
        <v>0.70555290442744867</v>
      </c>
      <c r="O395" s="60">
        <f ca="1"/>
        <v>0.81015577542032324</v>
      </c>
    </row>
    <row r="396" spans="14:15" x14ac:dyDescent="0.35">
      <c r="N396" s="60">
        <f ca="1"/>
        <v>1.2088887818175287</v>
      </c>
      <c r="O396" s="60">
        <f ca="1"/>
        <v>0.72020637364699791</v>
      </c>
    </row>
    <row r="397" spans="14:15" x14ac:dyDescent="0.35">
      <c r="N397" s="60">
        <f ca="1"/>
        <v>0.71831220035274879</v>
      </c>
      <c r="O397" s="60">
        <f ca="1"/>
        <v>1.1515941968803733</v>
      </c>
    </row>
    <row r="398" spans="14:15" x14ac:dyDescent="0.35">
      <c r="N398" s="60">
        <f ca="1"/>
        <v>1.0933758105993279</v>
      </c>
      <c r="O398" s="60">
        <f ca="1"/>
        <v>1.461357635286674</v>
      </c>
    </row>
    <row r="399" spans="14:15" x14ac:dyDescent="0.35">
      <c r="N399" s="60">
        <f ca="1"/>
        <v>1.2129529333738494</v>
      </c>
      <c r="O399" s="60">
        <f ca="1"/>
        <v>0.37964848230425141</v>
      </c>
    </row>
    <row r="400" spans="14:15" x14ac:dyDescent="0.35">
      <c r="N400" s="60">
        <f ca="1"/>
        <v>0.16296871622090156</v>
      </c>
      <c r="O400" s="60">
        <f ca="1"/>
        <v>0.9007996566571923</v>
      </c>
    </row>
    <row r="401" spans="14:15" x14ac:dyDescent="0.35">
      <c r="N401" s="60">
        <f ca="1"/>
        <v>0.58534768881018062</v>
      </c>
      <c r="O401" s="60">
        <f ca="1"/>
        <v>-0.27990884704223451</v>
      </c>
    </row>
    <row r="402" spans="14:15" x14ac:dyDescent="0.35">
      <c r="N402" s="60">
        <f ca="1"/>
        <v>1.7359083482810149</v>
      </c>
      <c r="O402" s="60">
        <f ca="1"/>
        <v>2.0419669376880796</v>
      </c>
    </row>
    <row r="403" spans="14:15" x14ac:dyDescent="0.35">
      <c r="N403" s="60">
        <f ca="1"/>
        <v>0.6442777430345652</v>
      </c>
      <c r="O403" s="60">
        <f ca="1"/>
        <v>0.90971128918817257</v>
      </c>
    </row>
    <row r="404" spans="14:15" x14ac:dyDescent="0.35">
      <c r="N404" s="60">
        <f ca="1"/>
        <v>0.71603351341242483</v>
      </c>
      <c r="O404" s="60">
        <f ca="1"/>
        <v>1.0802616608922939</v>
      </c>
    </row>
    <row r="405" spans="14:15" x14ac:dyDescent="0.35">
      <c r="N405" s="60">
        <f ca="1"/>
        <v>0.89768026672406676</v>
      </c>
      <c r="O405" s="60">
        <f ca="1"/>
        <v>1.5492783692067924</v>
      </c>
    </row>
    <row r="406" spans="14:15" x14ac:dyDescent="0.35">
      <c r="N406" s="60">
        <f ca="1"/>
        <v>1.5611794607462983</v>
      </c>
      <c r="O406" s="60">
        <f ca="1"/>
        <v>1.6709899444616352</v>
      </c>
    </row>
    <row r="407" spans="14:15" x14ac:dyDescent="0.35">
      <c r="N407" s="60">
        <f ca="1"/>
        <v>0.69677258144693444</v>
      </c>
      <c r="O407" s="60">
        <f ca="1"/>
        <v>0.55910688859981028</v>
      </c>
    </row>
    <row r="408" spans="14:15" x14ac:dyDescent="0.35">
      <c r="N408" s="60">
        <f ca="1"/>
        <v>1.232931722004138</v>
      </c>
      <c r="O408" s="60">
        <f ca="1"/>
        <v>1.5368487950480012</v>
      </c>
    </row>
    <row r="409" spans="14:15" x14ac:dyDescent="0.35">
      <c r="N409" s="60">
        <f ca="1"/>
        <v>0.96009658176003732</v>
      </c>
      <c r="O409" s="60">
        <f ca="1"/>
        <v>1.2793713065766572</v>
      </c>
    </row>
    <row r="410" spans="14:15" x14ac:dyDescent="0.35">
      <c r="N410" s="60">
        <f ca="1"/>
        <v>0.90102245552585591</v>
      </c>
      <c r="O410" s="60">
        <f ca="1"/>
        <v>0.46368080882657925</v>
      </c>
    </row>
    <row r="411" spans="14:15" x14ac:dyDescent="0.35">
      <c r="N411" s="60">
        <f ca="1"/>
        <v>0.55425684292651101</v>
      </c>
      <c r="O411" s="60">
        <f ca="1"/>
        <v>0.58068621532193909</v>
      </c>
    </row>
    <row r="412" spans="14:15" x14ac:dyDescent="0.35">
      <c r="N412" s="60">
        <f ca="1"/>
        <v>2.1115135652226789</v>
      </c>
      <c r="O412" s="60">
        <f ca="1"/>
        <v>2.1559490205475589</v>
      </c>
    </row>
    <row r="413" spans="14:15" x14ac:dyDescent="0.35">
      <c r="N413" s="60">
        <f ca="1"/>
        <v>0.99674968504651307</v>
      </c>
      <c r="O413" s="60">
        <f ca="1"/>
        <v>0.77305030983443612</v>
      </c>
    </row>
    <row r="414" spans="14:15" x14ac:dyDescent="0.35">
      <c r="N414" s="60">
        <f ca="1"/>
        <v>0.70754030005869106</v>
      </c>
      <c r="O414" s="60">
        <f ca="1"/>
        <v>0.41609935934133907</v>
      </c>
    </row>
    <row r="415" spans="14:15" x14ac:dyDescent="0.35">
      <c r="N415" s="60">
        <f ca="1"/>
        <v>1.1322578443531341</v>
      </c>
      <c r="O415" s="60">
        <f ca="1"/>
        <v>1.1322144003933547</v>
      </c>
    </row>
    <row r="416" spans="14:15" x14ac:dyDescent="0.35">
      <c r="N416" s="60">
        <f ca="1"/>
        <v>1.1032517364231098</v>
      </c>
      <c r="O416" s="60">
        <f ca="1"/>
        <v>0.49684755746480347</v>
      </c>
    </row>
    <row r="417" spans="14:15" x14ac:dyDescent="0.35">
      <c r="N417" s="60">
        <f ca="1"/>
        <v>1.5765873477009908</v>
      </c>
      <c r="O417" s="60">
        <f ca="1"/>
        <v>1.5283172693880398</v>
      </c>
    </row>
    <row r="418" spans="14:15" x14ac:dyDescent="0.35">
      <c r="N418" s="60">
        <f ca="1"/>
        <v>1.3862401017058208</v>
      </c>
      <c r="O418" s="60">
        <f ca="1"/>
        <v>1.4451937310671001</v>
      </c>
    </row>
    <row r="419" spans="14:15" x14ac:dyDescent="0.35">
      <c r="N419" s="60">
        <f ca="1"/>
        <v>0.88564515044837056</v>
      </c>
      <c r="O419" s="60">
        <f ca="1"/>
        <v>0.67534447796996688</v>
      </c>
    </row>
    <row r="420" spans="14:15" x14ac:dyDescent="0.35">
      <c r="N420" s="60">
        <f ca="1"/>
        <v>1.5624321409042332</v>
      </c>
      <c r="O420" s="60">
        <f ca="1"/>
        <v>1.7714733958527349</v>
      </c>
    </row>
    <row r="421" spans="14:15" x14ac:dyDescent="0.35">
      <c r="N421" s="60">
        <f ca="1"/>
        <v>1.2834590066985232</v>
      </c>
      <c r="O421" s="60">
        <f ca="1"/>
        <v>0.87830987578939934</v>
      </c>
    </row>
    <row r="422" spans="14:15" x14ac:dyDescent="0.35">
      <c r="N422" s="60">
        <f ca="1"/>
        <v>0.5659683175561836</v>
      </c>
      <c r="O422" s="60">
        <f ca="1"/>
        <v>0.29190986107754119</v>
      </c>
    </row>
    <row r="423" spans="14:15" x14ac:dyDescent="0.35">
      <c r="N423" s="60">
        <f ca="1"/>
        <v>0.71627415422645957</v>
      </c>
      <c r="O423" s="60">
        <f ca="1"/>
        <v>1.7856249088790666</v>
      </c>
    </row>
    <row r="424" spans="14:15" x14ac:dyDescent="0.35">
      <c r="N424" s="60">
        <f ca="1"/>
        <v>0.75766845735536004</v>
      </c>
      <c r="O424" s="60">
        <f ca="1"/>
        <v>0.87460905506003539</v>
      </c>
    </row>
    <row r="425" spans="14:15" x14ac:dyDescent="0.35">
      <c r="N425" s="60">
        <f ca="1"/>
        <v>0.71235210132087479</v>
      </c>
      <c r="O425" s="60">
        <f ca="1"/>
        <v>0.56210187863999317</v>
      </c>
    </row>
    <row r="426" spans="14:15" x14ac:dyDescent="0.35">
      <c r="N426" s="60">
        <f ca="1"/>
        <v>0.90741766662617285</v>
      </c>
      <c r="O426" s="60">
        <f ca="1"/>
        <v>1.2138607768399772</v>
      </c>
    </row>
    <row r="427" spans="14:15" x14ac:dyDescent="0.35">
      <c r="N427" s="60">
        <f ca="1"/>
        <v>1.1116841431817852</v>
      </c>
      <c r="O427" s="60">
        <f ca="1"/>
        <v>1.159965663031574</v>
      </c>
    </row>
    <row r="428" spans="14:15" x14ac:dyDescent="0.35">
      <c r="N428" s="60">
        <f ca="1"/>
        <v>0.81147475768412836</v>
      </c>
      <c r="O428" s="60">
        <f ca="1"/>
        <v>0.9001372281984934</v>
      </c>
    </row>
    <row r="429" spans="14:15" x14ac:dyDescent="0.35">
      <c r="N429" s="60">
        <f ca="1"/>
        <v>0.92344388793470278</v>
      </c>
      <c r="O429" s="60">
        <f ca="1"/>
        <v>0.58541736021334589</v>
      </c>
    </row>
    <row r="430" spans="14:15" x14ac:dyDescent="0.35">
      <c r="N430" s="60">
        <f ca="1"/>
        <v>0.87527847172796314</v>
      </c>
      <c r="O430" s="60">
        <f ca="1"/>
        <v>0.14253806206773501</v>
      </c>
    </row>
    <row r="431" spans="14:15" x14ac:dyDescent="0.35">
      <c r="N431" s="60">
        <f ca="1"/>
        <v>0.75348382905765132</v>
      </c>
      <c r="O431" s="60">
        <f ca="1"/>
        <v>2.6115472399290574E-2</v>
      </c>
    </row>
    <row r="432" spans="14:15" x14ac:dyDescent="0.35">
      <c r="N432" s="60">
        <f ca="1"/>
        <v>0.82995268068710615</v>
      </c>
      <c r="O432" s="60">
        <f ca="1"/>
        <v>0.82736355793395544</v>
      </c>
    </row>
    <row r="433" spans="14:15" x14ac:dyDescent="0.35">
      <c r="N433" s="60">
        <f ca="1"/>
        <v>0.33815158094008385</v>
      </c>
      <c r="O433" s="60">
        <f ca="1"/>
        <v>-0.26141124884434247</v>
      </c>
    </row>
    <row r="434" spans="14:15" x14ac:dyDescent="0.35">
      <c r="N434" s="60">
        <f ca="1"/>
        <v>0.5422457435520075</v>
      </c>
      <c r="O434" s="60">
        <f ca="1"/>
        <v>0.5497931210867959</v>
      </c>
    </row>
    <row r="435" spans="14:15" x14ac:dyDescent="0.35">
      <c r="N435" s="60">
        <f ca="1"/>
        <v>0.72014180266163652</v>
      </c>
      <c r="O435" s="60">
        <f ca="1"/>
        <v>0.98270390505455596</v>
      </c>
    </row>
    <row r="436" spans="14:15" x14ac:dyDescent="0.35">
      <c r="N436" s="60">
        <f ca="1"/>
        <v>0.88669763923008549</v>
      </c>
      <c r="O436" s="60">
        <f ca="1"/>
        <v>0.23402777468466207</v>
      </c>
    </row>
    <row r="437" spans="14:15" x14ac:dyDescent="0.35">
      <c r="N437" s="60">
        <f ca="1"/>
        <v>0.26849644978520809</v>
      </c>
      <c r="O437" s="60">
        <f ca="1"/>
        <v>0.4236181523367869</v>
      </c>
    </row>
    <row r="438" spans="14:15" x14ac:dyDescent="0.35">
      <c r="N438" s="60">
        <f ca="1"/>
        <v>0.31024400199942992</v>
      </c>
      <c r="O438" s="60">
        <f ca="1"/>
        <v>0.18418157429367893</v>
      </c>
    </row>
    <row r="439" spans="14:15" x14ac:dyDescent="0.35">
      <c r="N439" s="60">
        <f ca="1"/>
        <v>1.0918162102787865</v>
      </c>
      <c r="O439" s="60">
        <f ca="1"/>
        <v>0.70988983965543007</v>
      </c>
    </row>
    <row r="440" spans="14:15" x14ac:dyDescent="0.35">
      <c r="N440" s="60">
        <f ca="1"/>
        <v>1.0912142154258497</v>
      </c>
      <c r="O440" s="60">
        <f ca="1"/>
        <v>0.5454859008494598</v>
      </c>
    </row>
    <row r="441" spans="14:15" x14ac:dyDescent="0.35">
      <c r="N441" s="60">
        <f ca="1"/>
        <v>0.32452754011824331</v>
      </c>
      <c r="O441" s="60">
        <f ca="1"/>
        <v>0.82215769323140009</v>
      </c>
    </row>
    <row r="442" spans="14:15" x14ac:dyDescent="0.35">
      <c r="N442" s="60">
        <f ca="1"/>
        <v>1.1488561255899086</v>
      </c>
      <c r="O442" s="60">
        <f ca="1"/>
        <v>1.4733286836439052</v>
      </c>
    </row>
    <row r="443" spans="14:15" x14ac:dyDescent="0.35">
      <c r="N443" s="60">
        <f ca="1"/>
        <v>0.53887109899819408</v>
      </c>
      <c r="O443" s="60">
        <f ca="1"/>
        <v>0.30124360181499799</v>
      </c>
    </row>
    <row r="444" spans="14:15" x14ac:dyDescent="0.35">
      <c r="N444" s="60">
        <f ca="1"/>
        <v>1.1264221584128773</v>
      </c>
      <c r="O444" s="60">
        <f ca="1"/>
        <v>1.6677450954713922</v>
      </c>
    </row>
    <row r="445" spans="14:15" x14ac:dyDescent="0.35">
      <c r="N445" s="60">
        <f ca="1"/>
        <v>0.78730239970379934</v>
      </c>
      <c r="O445" s="60">
        <f ca="1"/>
        <v>1.3867556947827853</v>
      </c>
    </row>
    <row r="446" spans="14:15" x14ac:dyDescent="0.35">
      <c r="N446" s="60">
        <f ca="1"/>
        <v>0.66478529822529364</v>
      </c>
      <c r="O446" s="60">
        <f ca="1"/>
        <v>0.71985775659119966</v>
      </c>
    </row>
    <row r="447" spans="14:15" x14ac:dyDescent="0.35">
      <c r="N447" s="60">
        <f ca="1"/>
        <v>0.73062625156670014</v>
      </c>
      <c r="O447" s="60">
        <f ca="1"/>
        <v>1.4605774465732679</v>
      </c>
    </row>
    <row r="448" spans="14:15" x14ac:dyDescent="0.35">
      <c r="N448" s="60">
        <f ca="1"/>
        <v>1.0379342664526476</v>
      </c>
      <c r="O448" s="60">
        <f ca="1"/>
        <v>1.0362236649391936</v>
      </c>
    </row>
    <row r="449" spans="14:15" x14ac:dyDescent="0.35">
      <c r="N449" s="60">
        <f ca="1"/>
        <v>1.2632792559820301</v>
      </c>
      <c r="O449" s="60">
        <f ca="1"/>
        <v>1.6574188752545971</v>
      </c>
    </row>
    <row r="450" spans="14:15" x14ac:dyDescent="0.35">
      <c r="N450" s="60">
        <f ca="1"/>
        <v>1.2735720336504941</v>
      </c>
      <c r="O450" s="60">
        <f ca="1"/>
        <v>0.95735793773957911</v>
      </c>
    </row>
    <row r="451" spans="14:15" x14ac:dyDescent="0.35">
      <c r="N451" s="60">
        <f ca="1"/>
        <v>0.69113510333047012</v>
      </c>
      <c r="O451" s="60">
        <f ca="1"/>
        <v>0.86989336949354701</v>
      </c>
    </row>
    <row r="452" spans="14:15" x14ac:dyDescent="0.35">
      <c r="N452" s="60">
        <f ca="1"/>
        <v>0.86252029753793624</v>
      </c>
      <c r="O452" s="60">
        <f ca="1"/>
        <v>0.72706952115796286</v>
      </c>
    </row>
    <row r="453" spans="14:15" x14ac:dyDescent="0.35">
      <c r="N453" s="60">
        <f ca="1"/>
        <v>1.2437298069969869</v>
      </c>
      <c r="O453" s="60">
        <f ca="1"/>
        <v>1.0084439657470694</v>
      </c>
    </row>
    <row r="454" spans="14:15" x14ac:dyDescent="0.35">
      <c r="N454" s="60">
        <f ca="1"/>
        <v>1.6911973313784034</v>
      </c>
      <c r="O454" s="60">
        <f ca="1"/>
        <v>0.96324200481320699</v>
      </c>
    </row>
    <row r="455" spans="14:15" x14ac:dyDescent="0.35">
      <c r="N455" s="60">
        <f ca="1"/>
        <v>0.75610835479911465</v>
      </c>
      <c r="O455" s="60">
        <f ca="1"/>
        <v>1.109597380025555</v>
      </c>
    </row>
    <row r="456" spans="14:15" x14ac:dyDescent="0.35">
      <c r="N456" s="60">
        <f ca="1"/>
        <v>1.1542891894023173</v>
      </c>
      <c r="O456" s="60">
        <f ca="1"/>
        <v>0.46117357069798026</v>
      </c>
    </row>
    <row r="457" spans="14:15" x14ac:dyDescent="0.35">
      <c r="N457" s="60">
        <f ca="1"/>
        <v>1.1124131079337436</v>
      </c>
      <c r="O457" s="60">
        <f ca="1"/>
        <v>0.91825282774698724</v>
      </c>
    </row>
    <row r="458" spans="14:15" x14ac:dyDescent="0.35">
      <c r="N458" s="60">
        <f ca="1"/>
        <v>0.79979882835269167</v>
      </c>
      <c r="O458" s="60">
        <f ca="1"/>
        <v>0.42320969692593613</v>
      </c>
    </row>
    <row r="459" spans="14:15" x14ac:dyDescent="0.35">
      <c r="N459" s="60">
        <f ca="1"/>
        <v>1.3239648795779173</v>
      </c>
      <c r="O459" s="60">
        <f ca="1"/>
        <v>0.76125888034901878</v>
      </c>
    </row>
    <row r="460" spans="14:15" x14ac:dyDescent="0.35">
      <c r="N460" s="60">
        <f ca="1"/>
        <v>0.97319795534701292</v>
      </c>
      <c r="O460" s="60">
        <f ca="1"/>
        <v>0.75275760784421064</v>
      </c>
    </row>
    <row r="461" spans="14:15" x14ac:dyDescent="0.35">
      <c r="N461" s="60">
        <f ca="1"/>
        <v>0.56575793458704482</v>
      </c>
      <c r="O461" s="60">
        <f ca="1"/>
        <v>0.51526464073313127</v>
      </c>
    </row>
    <row r="462" spans="14:15" x14ac:dyDescent="0.35">
      <c r="N462" s="60">
        <f ca="1"/>
        <v>0.63592648889282599</v>
      </c>
      <c r="O462" s="60">
        <f ca="1"/>
        <v>1.7467192736157156E-2</v>
      </c>
    </row>
    <row r="463" spans="14:15" x14ac:dyDescent="0.35">
      <c r="N463" s="60">
        <f ca="1"/>
        <v>1.2422049033257407</v>
      </c>
      <c r="O463" s="60">
        <f ca="1"/>
        <v>1.4880748364532173</v>
      </c>
    </row>
    <row r="464" spans="14:15" x14ac:dyDescent="0.35">
      <c r="N464" s="60">
        <f ca="1"/>
        <v>2.3494199032299181</v>
      </c>
      <c r="O464" s="60">
        <f ca="1"/>
        <v>1.9479471898607175</v>
      </c>
    </row>
    <row r="465" spans="14:15" x14ac:dyDescent="0.35">
      <c r="N465" s="60">
        <f ca="1"/>
        <v>0.959076897723801</v>
      </c>
      <c r="O465" s="60">
        <f ca="1"/>
        <v>1.2104966164887956</v>
      </c>
    </row>
    <row r="466" spans="14:15" x14ac:dyDescent="0.35">
      <c r="N466" s="60">
        <f ca="1"/>
        <v>0.53595889748944059</v>
      </c>
      <c r="O466" s="60">
        <f ca="1"/>
        <v>0.75348289610704788</v>
      </c>
    </row>
    <row r="467" spans="14:15" x14ac:dyDescent="0.35">
      <c r="N467" s="60">
        <f ca="1"/>
        <v>0.33414937544140072</v>
      </c>
      <c r="O467" s="60">
        <f ca="1"/>
        <v>0.80883488836047068</v>
      </c>
    </row>
    <row r="468" spans="14:15" x14ac:dyDescent="0.35">
      <c r="N468" s="60">
        <f ca="1"/>
        <v>0.56995275745996188</v>
      </c>
      <c r="O468" s="60">
        <f ca="1"/>
        <v>0.24378419618650349</v>
      </c>
    </row>
    <row r="469" spans="14:15" x14ac:dyDescent="0.35">
      <c r="N469" s="60">
        <f ca="1"/>
        <v>0.63633654678815565</v>
      </c>
      <c r="O469" s="60">
        <f ca="1"/>
        <v>0.1848074458296427</v>
      </c>
    </row>
    <row r="470" spans="14:15" x14ac:dyDescent="0.35">
      <c r="N470" s="60">
        <f ca="1"/>
        <v>1.4329503636121455</v>
      </c>
      <c r="O470" s="60">
        <f ca="1"/>
        <v>1.6857391796475643</v>
      </c>
    </row>
    <row r="471" spans="14:15" x14ac:dyDescent="0.35">
      <c r="N471" s="60">
        <f ca="1"/>
        <v>0.710185998775543</v>
      </c>
      <c r="O471" s="60">
        <f ca="1"/>
        <v>0.62287570075484022</v>
      </c>
    </row>
    <row r="472" spans="14:15" x14ac:dyDescent="0.35">
      <c r="N472" s="60">
        <f ca="1"/>
        <v>0.64553664992904114</v>
      </c>
      <c r="O472" s="60">
        <f ca="1"/>
        <v>0.81294020919795495</v>
      </c>
    </row>
    <row r="473" spans="14:15" x14ac:dyDescent="0.35">
      <c r="N473" s="60">
        <f ca="1"/>
        <v>1.4597440089358855</v>
      </c>
      <c r="O473" s="60">
        <f ca="1"/>
        <v>1.3213498893560993</v>
      </c>
    </row>
    <row r="474" spans="14:15" x14ac:dyDescent="0.35">
      <c r="N474" s="60">
        <f ca="1"/>
        <v>0.87102327318766082</v>
      </c>
      <c r="O474" s="60">
        <f ca="1"/>
        <v>1.0598954951608865</v>
      </c>
    </row>
    <row r="475" spans="14:15" x14ac:dyDescent="0.35">
      <c r="N475" s="60">
        <f ca="1"/>
        <v>0.57340282000408715</v>
      </c>
      <c r="O475" s="60">
        <f ca="1"/>
        <v>0.74175401460426316</v>
      </c>
    </row>
    <row r="476" spans="14:15" x14ac:dyDescent="0.35">
      <c r="N476" s="60">
        <f ca="1"/>
        <v>1.9642477295066032</v>
      </c>
      <c r="O476" s="60">
        <f ca="1"/>
        <v>1.7588986821722949</v>
      </c>
    </row>
    <row r="477" spans="14:15" x14ac:dyDescent="0.35">
      <c r="N477" s="60">
        <f ca="1"/>
        <v>2.1275542916803287</v>
      </c>
      <c r="O477" s="60">
        <f ca="1"/>
        <v>1.6256792641263678</v>
      </c>
    </row>
    <row r="478" spans="14:15" x14ac:dyDescent="0.35">
      <c r="N478" s="60">
        <f ca="1"/>
        <v>1.0299486940558795</v>
      </c>
      <c r="O478" s="60">
        <f ca="1"/>
        <v>1.044331572256995</v>
      </c>
    </row>
    <row r="479" spans="14:15" x14ac:dyDescent="0.35">
      <c r="N479" s="60">
        <f ca="1"/>
        <v>2.1264609504527501</v>
      </c>
      <c r="O479" s="60">
        <f ca="1"/>
        <v>2.2596000123530118</v>
      </c>
    </row>
    <row r="480" spans="14:15" x14ac:dyDescent="0.35">
      <c r="N480" s="60">
        <f ca="1"/>
        <v>1.3906810282752404</v>
      </c>
      <c r="O480" s="60">
        <f ca="1"/>
        <v>1.488890930481948</v>
      </c>
    </row>
    <row r="481" spans="14:15" x14ac:dyDescent="0.35">
      <c r="N481" s="60">
        <f ca="1"/>
        <v>0.43204465121906338</v>
      </c>
      <c r="O481" s="60">
        <f ca="1"/>
        <v>5.0332360908386498E-2</v>
      </c>
    </row>
    <row r="482" spans="14:15" x14ac:dyDescent="0.35">
      <c r="N482" s="60">
        <f ca="1"/>
        <v>0.80652624945937368</v>
      </c>
      <c r="O482" s="60">
        <f ca="1"/>
        <v>1.0086103198815464</v>
      </c>
    </row>
    <row r="483" spans="14:15" x14ac:dyDescent="0.35">
      <c r="N483" s="60">
        <f ca="1"/>
        <v>0.74874725614367932</v>
      </c>
      <c r="O483" s="60">
        <f ca="1"/>
        <v>0.23281988665906794</v>
      </c>
    </row>
    <row r="484" spans="14:15" x14ac:dyDescent="0.35">
      <c r="N484" s="60">
        <f ca="1"/>
        <v>1.1096641357746833</v>
      </c>
      <c r="O484" s="60">
        <f ca="1"/>
        <v>1.0403918506205823</v>
      </c>
    </row>
    <row r="485" spans="14:15" x14ac:dyDescent="0.35">
      <c r="N485" s="60">
        <f ca="1"/>
        <v>1.118352558027329</v>
      </c>
      <c r="O485" s="60">
        <f ca="1"/>
        <v>0.67278762811412829</v>
      </c>
    </row>
    <row r="486" spans="14:15" x14ac:dyDescent="0.35">
      <c r="N486" s="60">
        <f ca="1"/>
        <v>1.108758260456971</v>
      </c>
      <c r="O486" s="60">
        <f ca="1"/>
        <v>1.4565215842551296</v>
      </c>
    </row>
    <row r="487" spans="14:15" x14ac:dyDescent="0.35">
      <c r="N487" s="60">
        <f ca="1"/>
        <v>1.6372725851229193</v>
      </c>
      <c r="O487" s="60">
        <f ca="1"/>
        <v>2.2114470455272657</v>
      </c>
    </row>
    <row r="488" spans="14:15" x14ac:dyDescent="0.35">
      <c r="N488" s="60">
        <f ca="1"/>
        <v>1.0315489763794408</v>
      </c>
      <c r="O488" s="60">
        <f ca="1"/>
        <v>1.5452493609355931</v>
      </c>
    </row>
    <row r="489" spans="14:15" x14ac:dyDescent="0.35">
      <c r="N489" s="60">
        <f ca="1"/>
        <v>0.37829023525982242</v>
      </c>
      <c r="O489" s="60">
        <f ca="1"/>
        <v>0.77994151163912995</v>
      </c>
    </row>
    <row r="490" spans="14:15" x14ac:dyDescent="0.35">
      <c r="N490" s="60">
        <f ca="1"/>
        <v>1.0408173759675698</v>
      </c>
      <c r="O490" s="60">
        <f ca="1"/>
        <v>0.95203472924636001</v>
      </c>
    </row>
    <row r="491" spans="14:15" x14ac:dyDescent="0.35">
      <c r="N491" s="60">
        <f ca="1"/>
        <v>0.43141761996465222</v>
      </c>
      <c r="O491" s="60">
        <f ca="1"/>
        <v>0.11704324453749249</v>
      </c>
    </row>
    <row r="492" spans="14:15" x14ac:dyDescent="0.35">
      <c r="N492" s="60">
        <f ca="1"/>
        <v>0.25202647344127499</v>
      </c>
      <c r="O492" s="60">
        <f ca="1"/>
        <v>-7.7677931003312273E-2</v>
      </c>
    </row>
    <row r="493" spans="14:15" x14ac:dyDescent="0.35">
      <c r="N493" s="60">
        <f ca="1"/>
        <v>0.54318331681246335</v>
      </c>
      <c r="O493" s="60">
        <f ca="1"/>
        <v>0.36857158316409488</v>
      </c>
    </row>
    <row r="494" spans="14:15" x14ac:dyDescent="0.35">
      <c r="N494" s="60">
        <f ca="1"/>
        <v>0.67015919774220145</v>
      </c>
      <c r="O494" s="60">
        <f ca="1"/>
        <v>1.3290633618502583</v>
      </c>
    </row>
    <row r="495" spans="14:15" x14ac:dyDescent="0.35">
      <c r="N495" s="60">
        <f ca="1"/>
        <v>1.1030221989685627</v>
      </c>
      <c r="O495" s="60">
        <f ca="1"/>
        <v>1.4044456238559082</v>
      </c>
    </row>
    <row r="496" spans="14:15" x14ac:dyDescent="0.35">
      <c r="N496" s="60">
        <f ca="1"/>
        <v>0.41710612498045213</v>
      </c>
      <c r="O496" s="60">
        <f ca="1"/>
        <v>0.49775447878890544</v>
      </c>
    </row>
    <row r="497" spans="14:15" x14ac:dyDescent="0.35">
      <c r="N497" s="60">
        <f ca="1"/>
        <v>0.76131625404797032</v>
      </c>
      <c r="O497" s="60">
        <f ca="1"/>
        <v>0.65440660807817697</v>
      </c>
    </row>
    <row r="498" spans="14:15" x14ac:dyDescent="0.35">
      <c r="N498" s="60">
        <f ca="1"/>
        <v>1.3732134049477869</v>
      </c>
      <c r="O498" s="60">
        <f ca="1"/>
        <v>0.85821182296224796</v>
      </c>
    </row>
    <row r="499" spans="14:15" x14ac:dyDescent="0.35">
      <c r="N499" s="60">
        <f ca="1"/>
        <v>0.90096477562032462</v>
      </c>
      <c r="O499" s="60">
        <f ca="1"/>
        <v>0.73221691071912409</v>
      </c>
    </row>
    <row r="500" spans="14:15" x14ac:dyDescent="0.35">
      <c r="N500" s="60">
        <f ca="1"/>
        <v>1.2514302575324332</v>
      </c>
      <c r="O500" s="60">
        <f ca="1"/>
        <v>1.4135013002358832</v>
      </c>
    </row>
    <row r="501" spans="14:15" x14ac:dyDescent="0.35">
      <c r="N501" s="60">
        <f ca="1"/>
        <v>0.44419236891756936</v>
      </c>
      <c r="O501" s="60">
        <f ca="1"/>
        <v>0.40389479188786015</v>
      </c>
    </row>
    <row r="502" spans="14:15" x14ac:dyDescent="0.35">
      <c r="N502" s="60">
        <f ca="1"/>
        <v>2.0564811516613721</v>
      </c>
      <c r="O502" s="60">
        <f ca="1"/>
        <v>1.8164173868229874</v>
      </c>
    </row>
    <row r="503" spans="14:15" x14ac:dyDescent="0.35">
      <c r="N503" s="60">
        <f ca="1"/>
        <v>1.537820280146404</v>
      </c>
      <c r="O503" s="60">
        <f ca="1"/>
        <v>1.4282867022819981</v>
      </c>
    </row>
    <row r="504" spans="14:15" x14ac:dyDescent="0.35">
      <c r="N504" s="60">
        <f ca="1"/>
        <v>0.62591454022884152</v>
      </c>
      <c r="O504" s="60">
        <f ca="1"/>
        <v>0.18442954797391586</v>
      </c>
    </row>
    <row r="505" spans="14:15" x14ac:dyDescent="0.35">
      <c r="N505" s="60">
        <f ca="1"/>
        <v>0.9376661589299824</v>
      </c>
      <c r="O505" s="60">
        <f ca="1"/>
        <v>0.2077225211376621</v>
      </c>
    </row>
    <row r="506" spans="14:15" x14ac:dyDescent="0.35">
      <c r="N506" s="60">
        <f ca="1"/>
        <v>0.81393842130549177</v>
      </c>
      <c r="O506" s="60">
        <f ca="1"/>
        <v>0.57484718364802112</v>
      </c>
    </row>
    <row r="507" spans="14:15" x14ac:dyDescent="0.35">
      <c r="N507" s="60">
        <f ca="1"/>
        <v>0.56097631778511292</v>
      </c>
      <c r="O507" s="60">
        <f ca="1"/>
        <v>-0.44876054006093613</v>
      </c>
    </row>
    <row r="508" spans="14:15" x14ac:dyDescent="0.35">
      <c r="N508" s="60">
        <f ca="1"/>
        <v>1.0215550223866097</v>
      </c>
      <c r="O508" s="60">
        <f ca="1"/>
        <v>0.82828361705496734</v>
      </c>
    </row>
    <row r="509" spans="14:15" x14ac:dyDescent="0.35">
      <c r="N509" s="60">
        <f ca="1"/>
        <v>0.57836041663893101</v>
      </c>
      <c r="O509" s="60">
        <f ca="1"/>
        <v>0.47211732564511633</v>
      </c>
    </row>
    <row r="510" spans="14:15" x14ac:dyDescent="0.35">
      <c r="N510" s="60">
        <f ca="1"/>
        <v>1.4634951909552865</v>
      </c>
      <c r="O510" s="60">
        <f ca="1"/>
        <v>1.6799497354125554</v>
      </c>
    </row>
    <row r="511" spans="14:15" x14ac:dyDescent="0.35">
      <c r="N511" s="60">
        <f ca="1"/>
        <v>0.66362610019821433</v>
      </c>
      <c r="O511" s="60">
        <f ca="1"/>
        <v>1.0820546464491514</v>
      </c>
    </row>
    <row r="512" spans="14:15" x14ac:dyDescent="0.35">
      <c r="N512" s="60">
        <f ca="1"/>
        <v>1.0429130470932408</v>
      </c>
      <c r="O512" s="60">
        <f ca="1"/>
        <v>1.4672036544839302</v>
      </c>
    </row>
    <row r="513" spans="14:15" x14ac:dyDescent="0.35">
      <c r="N513" s="60">
        <f ca="1"/>
        <v>1.2743584421392318</v>
      </c>
      <c r="O513" s="60">
        <f ca="1"/>
        <v>1.334859872054277</v>
      </c>
    </row>
    <row r="514" spans="14:15" x14ac:dyDescent="0.35">
      <c r="N514" s="60">
        <f ca="1"/>
        <v>0.90282620797731339</v>
      </c>
      <c r="O514" s="60">
        <f ca="1"/>
        <v>0.877390764185903</v>
      </c>
    </row>
    <row r="515" spans="14:15" x14ac:dyDescent="0.35">
      <c r="N515" s="60">
        <f ca="1"/>
        <v>1.0754218945617113</v>
      </c>
      <c r="O515" s="60">
        <f ca="1"/>
        <v>0.81042200648243923</v>
      </c>
    </row>
    <row r="516" spans="14:15" x14ac:dyDescent="0.35">
      <c r="N516" s="60">
        <f ca="1"/>
        <v>2.0812134808794207</v>
      </c>
      <c r="O516" s="60">
        <f ca="1"/>
        <v>2.056805039254888</v>
      </c>
    </row>
    <row r="517" spans="14:15" x14ac:dyDescent="0.35">
      <c r="N517" s="60">
        <f ca="1"/>
        <v>1.3591632117129733</v>
      </c>
      <c r="O517" s="60">
        <f ca="1"/>
        <v>1.9694263147028179</v>
      </c>
    </row>
    <row r="518" spans="14:15" x14ac:dyDescent="0.35">
      <c r="N518" s="60">
        <f ca="1"/>
        <v>1.4035946038536582</v>
      </c>
      <c r="O518" s="60">
        <f ca="1"/>
        <v>1.8242489959049641</v>
      </c>
    </row>
    <row r="519" spans="14:15" x14ac:dyDescent="0.35">
      <c r="N519" s="60">
        <f ca="1"/>
        <v>0.46762152658336786</v>
      </c>
      <c r="O519" s="60">
        <f ca="1"/>
        <v>0.22859520897925123</v>
      </c>
    </row>
    <row r="520" spans="14:15" x14ac:dyDescent="0.35">
      <c r="N520" s="60">
        <f ca="1"/>
        <v>0.5296828142916653</v>
      </c>
      <c r="O520" s="60">
        <f ca="1"/>
        <v>1.2602433151431029</v>
      </c>
    </row>
    <row r="521" spans="14:15" x14ac:dyDescent="0.35">
      <c r="N521" s="60">
        <f ca="1"/>
        <v>0.42723658034353562</v>
      </c>
      <c r="O521" s="60">
        <f ca="1"/>
        <v>0.6076763681220736</v>
      </c>
    </row>
    <row r="522" spans="14:15" x14ac:dyDescent="0.35">
      <c r="N522" s="60">
        <f ca="1"/>
        <v>0.16457059150356945</v>
      </c>
      <c r="O522" s="60">
        <f ca="1"/>
        <v>-0.22573623641362062</v>
      </c>
    </row>
    <row r="523" spans="14:15" x14ac:dyDescent="0.35">
      <c r="N523" s="60">
        <f ca="1"/>
        <v>0.63673122567214968</v>
      </c>
      <c r="O523" s="60">
        <f ca="1"/>
        <v>0.6927427191953387</v>
      </c>
    </row>
    <row r="524" spans="14:15" x14ac:dyDescent="0.35">
      <c r="N524" s="60">
        <f ca="1"/>
        <v>1.0373865400808333</v>
      </c>
      <c r="O524" s="60">
        <f ca="1"/>
        <v>0.42698104099157796</v>
      </c>
    </row>
    <row r="525" spans="14:15" x14ac:dyDescent="0.35">
      <c r="N525" s="60">
        <f ca="1"/>
        <v>0.96371221700472687</v>
      </c>
      <c r="O525" s="60">
        <f ca="1"/>
        <v>1.3751803839147541</v>
      </c>
    </row>
    <row r="526" spans="14:15" x14ac:dyDescent="0.35">
      <c r="N526" s="60">
        <f ca="1"/>
        <v>0.30962776662023472</v>
      </c>
      <c r="O526" s="60">
        <f ca="1"/>
        <v>0.34520711480412236</v>
      </c>
    </row>
    <row r="527" spans="14:15" x14ac:dyDescent="0.35">
      <c r="N527" s="60">
        <f ca="1"/>
        <v>0.91375375986276408</v>
      </c>
      <c r="O527" s="60">
        <f ca="1"/>
        <v>1.1156859485016579</v>
      </c>
    </row>
    <row r="528" spans="14:15" x14ac:dyDescent="0.35">
      <c r="N528" s="60">
        <f ca="1"/>
        <v>1.1368352163993936</v>
      </c>
      <c r="O528" s="60">
        <f ca="1"/>
        <v>1.3677032078442324</v>
      </c>
    </row>
    <row r="529" spans="14:15" x14ac:dyDescent="0.35">
      <c r="N529" s="60">
        <f ca="1"/>
        <v>1.5052569949603527</v>
      </c>
      <c r="O529" s="60">
        <f ca="1"/>
        <v>1.3230549900311894</v>
      </c>
    </row>
    <row r="530" spans="14:15" x14ac:dyDescent="0.35">
      <c r="N530" s="60">
        <f ca="1"/>
        <v>0.32153467260999213</v>
      </c>
      <c r="O530" s="60">
        <f ca="1"/>
        <v>0.50056809952487002</v>
      </c>
    </row>
    <row r="531" spans="14:15" x14ac:dyDescent="0.35">
      <c r="N531" s="60">
        <f ca="1"/>
        <v>1.1597646505217747</v>
      </c>
      <c r="O531" s="60">
        <f ca="1"/>
        <v>0.86165170323753792</v>
      </c>
    </row>
    <row r="532" spans="14:15" x14ac:dyDescent="0.35">
      <c r="N532" s="60">
        <f ca="1"/>
        <v>1.5610278598165981</v>
      </c>
      <c r="O532" s="60">
        <f ca="1"/>
        <v>0.96178204331294326</v>
      </c>
    </row>
    <row r="533" spans="14:15" x14ac:dyDescent="0.35">
      <c r="N533" s="60">
        <f ca="1"/>
        <v>1.4067926811927058</v>
      </c>
      <c r="O533" s="60">
        <f ca="1"/>
        <v>1.3990639156077513</v>
      </c>
    </row>
    <row r="534" spans="14:15" x14ac:dyDescent="0.35">
      <c r="N534" s="60">
        <f ca="1"/>
        <v>1.1281616629858513</v>
      </c>
      <c r="O534" s="60">
        <f ca="1"/>
        <v>1.1091317320758018</v>
      </c>
    </row>
    <row r="535" spans="14:15" x14ac:dyDescent="0.35">
      <c r="N535" s="60">
        <f ca="1"/>
        <v>1.4446672020138644</v>
      </c>
      <c r="O535" s="60">
        <f ca="1"/>
        <v>1.4459136040567482</v>
      </c>
    </row>
    <row r="536" spans="14:15" x14ac:dyDescent="0.35">
      <c r="N536" s="60">
        <f ca="1"/>
        <v>1.7223066927853417</v>
      </c>
      <c r="O536" s="60">
        <f ca="1"/>
        <v>2.1616468069518024</v>
      </c>
    </row>
    <row r="537" spans="14:15" x14ac:dyDescent="0.35">
      <c r="N537" s="60">
        <f ca="1"/>
        <v>1.2474301661896963</v>
      </c>
      <c r="O537" s="60">
        <f ca="1"/>
        <v>1.4159728484906664</v>
      </c>
    </row>
    <row r="538" spans="14:15" x14ac:dyDescent="0.35">
      <c r="N538" s="60">
        <f ca="1"/>
        <v>0.56164015440834847</v>
      </c>
      <c r="O538" s="60">
        <f ca="1"/>
        <v>0.76497863853203851</v>
      </c>
    </row>
    <row r="539" spans="14:15" x14ac:dyDescent="0.35">
      <c r="N539" s="60">
        <f ca="1"/>
        <v>1.443548036735365</v>
      </c>
      <c r="O539" s="60">
        <f ca="1"/>
        <v>1.8024081729904124</v>
      </c>
    </row>
    <row r="540" spans="14:15" x14ac:dyDescent="0.35">
      <c r="N540" s="60">
        <f ca="1"/>
        <v>0.7355211983669</v>
      </c>
      <c r="O540" s="60">
        <f ca="1"/>
        <v>0.3968655565171908</v>
      </c>
    </row>
    <row r="541" spans="14:15" x14ac:dyDescent="0.35">
      <c r="N541" s="60">
        <f ca="1"/>
        <v>0.64683257031709884</v>
      </c>
      <c r="O541" s="60">
        <f ca="1"/>
        <v>0.53218243736324189</v>
      </c>
    </row>
    <row r="542" spans="14:15" x14ac:dyDescent="0.35">
      <c r="N542" s="60">
        <f ca="1"/>
        <v>1.0328599011717494</v>
      </c>
      <c r="O542" s="60">
        <f ca="1"/>
        <v>0.94496509921556426</v>
      </c>
    </row>
    <row r="543" spans="14:15" x14ac:dyDescent="0.35">
      <c r="N543" s="60">
        <f ca="1"/>
        <v>0.32580639491947444</v>
      </c>
      <c r="O543" s="60">
        <f ca="1"/>
        <v>0.38789578535792446</v>
      </c>
    </row>
    <row r="544" spans="14:15" x14ac:dyDescent="0.35">
      <c r="N544" s="60">
        <f ca="1"/>
        <v>1.5674708813151339</v>
      </c>
      <c r="O544" s="60">
        <f ca="1"/>
        <v>1.6265479202532309</v>
      </c>
    </row>
    <row r="545" spans="14:15" x14ac:dyDescent="0.35">
      <c r="N545" s="60">
        <f ca="1"/>
        <v>0.7598497326705892</v>
      </c>
      <c r="O545" s="60">
        <f ca="1"/>
        <v>0.78029963783732781</v>
      </c>
    </row>
    <row r="546" spans="14:15" x14ac:dyDescent="0.35">
      <c r="N546" s="60">
        <f ca="1"/>
        <v>0.50899196702097604</v>
      </c>
      <c r="O546" s="60">
        <f ca="1"/>
        <v>0.22202518103663482</v>
      </c>
    </row>
    <row r="547" spans="14:15" x14ac:dyDescent="0.35">
      <c r="N547" s="60">
        <f ca="1"/>
        <v>1.8309838076664</v>
      </c>
      <c r="O547" s="60">
        <f ca="1"/>
        <v>2.1597106361004421</v>
      </c>
    </row>
    <row r="548" spans="14:15" x14ac:dyDescent="0.35">
      <c r="N548" s="60">
        <f ca="1"/>
        <v>0.51236355318774751</v>
      </c>
      <c r="O548" s="60">
        <f ca="1"/>
        <v>0.21634778978411562</v>
      </c>
    </row>
    <row r="549" spans="14:15" x14ac:dyDescent="0.35">
      <c r="N549" s="60">
        <f ca="1"/>
        <v>0.23528398766481887</v>
      </c>
      <c r="O549" s="60">
        <f ca="1"/>
        <v>-0.1026143286921691</v>
      </c>
    </row>
    <row r="550" spans="14:15" x14ac:dyDescent="0.35">
      <c r="N550" s="60">
        <f ca="1"/>
        <v>1.2745486362066754</v>
      </c>
      <c r="O550" s="60">
        <f ca="1"/>
        <v>0.86544176792061667</v>
      </c>
    </row>
    <row r="551" spans="14:15" x14ac:dyDescent="0.35">
      <c r="N551" s="60">
        <f ca="1"/>
        <v>0.66912002021904926</v>
      </c>
      <c r="O551" s="60">
        <f ca="1"/>
        <v>0.56725410364981399</v>
      </c>
    </row>
    <row r="552" spans="14:15" x14ac:dyDescent="0.35">
      <c r="N552" s="60">
        <f ca="1"/>
        <v>1.0087796185277833</v>
      </c>
      <c r="O552" s="60">
        <f ca="1"/>
        <v>0.75561535345095465</v>
      </c>
    </row>
    <row r="553" spans="14:15" x14ac:dyDescent="0.35">
      <c r="N553" s="60">
        <f ca="1"/>
        <v>1.4199774391322075</v>
      </c>
      <c r="O553" s="60">
        <f ca="1"/>
        <v>1.979591448290577</v>
      </c>
    </row>
    <row r="554" spans="14:15" x14ac:dyDescent="0.35">
      <c r="N554" s="60">
        <f ca="1"/>
        <v>0.45398387437599336</v>
      </c>
      <c r="O554" s="60">
        <f ca="1"/>
        <v>1.7904757841651686E-2</v>
      </c>
    </row>
    <row r="555" spans="14:15" x14ac:dyDescent="0.35">
      <c r="N555" s="60">
        <f ca="1"/>
        <v>0.80579512333049919</v>
      </c>
      <c r="O555" s="60">
        <f ca="1"/>
        <v>1.7673569275587107</v>
      </c>
    </row>
    <row r="556" spans="14:15" x14ac:dyDescent="0.35">
      <c r="N556" s="60">
        <f ca="1"/>
        <v>1.8129594726418448</v>
      </c>
      <c r="O556" s="60">
        <f ca="1"/>
        <v>1.1449295629069083</v>
      </c>
    </row>
    <row r="557" spans="14:15" x14ac:dyDescent="0.35">
      <c r="N557" s="60">
        <f ca="1"/>
        <v>1.2450541155307218</v>
      </c>
      <c r="O557" s="60">
        <f ca="1"/>
        <v>1.4985972502175184</v>
      </c>
    </row>
    <row r="558" spans="14:15" x14ac:dyDescent="0.35">
      <c r="N558" s="60">
        <f ca="1"/>
        <v>1.411064775339909</v>
      </c>
      <c r="O558" s="60">
        <f ca="1"/>
        <v>0.85825872541866111</v>
      </c>
    </row>
    <row r="559" spans="14:15" x14ac:dyDescent="0.35">
      <c r="N559" s="60">
        <f ca="1"/>
        <v>0.45509300990103485</v>
      </c>
      <c r="O559" s="60">
        <f ca="1"/>
        <v>-0.26180283843177454</v>
      </c>
    </row>
    <row r="560" spans="14:15" x14ac:dyDescent="0.35">
      <c r="N560" s="60">
        <f ca="1"/>
        <v>2.6698475986146573</v>
      </c>
      <c r="O560" s="60">
        <f ca="1"/>
        <v>3.2260649892329947</v>
      </c>
    </row>
    <row r="561" spans="14:15" x14ac:dyDescent="0.35">
      <c r="N561" s="60">
        <f ca="1"/>
        <v>0.7845369695726685</v>
      </c>
      <c r="O561" s="60">
        <f ca="1"/>
        <v>0.75761907949489748</v>
      </c>
    </row>
    <row r="562" spans="14:15" x14ac:dyDescent="0.35">
      <c r="N562" s="60">
        <f ca="1"/>
        <v>0.50363695348879434</v>
      </c>
      <c r="O562" s="60">
        <f ca="1"/>
        <v>0.18501834868971684</v>
      </c>
    </row>
    <row r="563" spans="14:15" x14ac:dyDescent="0.35">
      <c r="N563" s="60">
        <f ca="1"/>
        <v>1.1317145295235869</v>
      </c>
      <c r="O563" s="60">
        <f ca="1"/>
        <v>1.4144600522846051</v>
      </c>
    </row>
    <row r="564" spans="14:15" x14ac:dyDescent="0.35">
      <c r="N564" s="60">
        <f ca="1"/>
        <v>0.31951926713663692</v>
      </c>
      <c r="O564" s="60">
        <f ca="1"/>
        <v>0.37103784462113482</v>
      </c>
    </row>
    <row r="565" spans="14:15" x14ac:dyDescent="0.35">
      <c r="N565" s="60">
        <f ca="1"/>
        <v>0.67557142512647483</v>
      </c>
      <c r="O565" s="60">
        <f ca="1"/>
        <v>0.60661936999334021</v>
      </c>
    </row>
    <row r="566" spans="14:15" x14ac:dyDescent="0.35">
      <c r="N566" s="60">
        <f ca="1"/>
        <v>0.53047750921175585</v>
      </c>
      <c r="O566" s="60">
        <f ca="1"/>
        <v>0.58028133510937507</v>
      </c>
    </row>
    <row r="567" spans="14:15" x14ac:dyDescent="0.35">
      <c r="N567" s="60">
        <f ca="1"/>
        <v>1.8071780368632149</v>
      </c>
      <c r="O567" s="60">
        <f ca="1"/>
        <v>1.872019381469719</v>
      </c>
    </row>
    <row r="568" spans="14:15" x14ac:dyDescent="0.35">
      <c r="N568" s="60">
        <f ca="1"/>
        <v>1.057529377189659</v>
      </c>
      <c r="O568" s="60">
        <f ca="1"/>
        <v>0.84773643395516285</v>
      </c>
    </row>
    <row r="569" spans="14:15" x14ac:dyDescent="0.35">
      <c r="N569" s="60">
        <f ca="1"/>
        <v>1.0592079975265307</v>
      </c>
      <c r="O569" s="60">
        <f ca="1"/>
        <v>1.2147773032124478</v>
      </c>
    </row>
    <row r="570" spans="14:15" x14ac:dyDescent="0.35">
      <c r="N570" s="60">
        <f ca="1"/>
        <v>1.2991525694642529</v>
      </c>
      <c r="O570" s="60">
        <f ca="1"/>
        <v>0.83951384711754828</v>
      </c>
    </row>
    <row r="571" spans="14:15" x14ac:dyDescent="0.35">
      <c r="N571" s="60">
        <f ca="1"/>
        <v>0.57155468142521104</v>
      </c>
      <c r="O571" s="60">
        <f ca="1"/>
        <v>0.10995148407218169</v>
      </c>
    </row>
    <row r="572" spans="14:15" x14ac:dyDescent="0.35">
      <c r="N572" s="60">
        <f ca="1"/>
        <v>1.2299153114763419</v>
      </c>
      <c r="O572" s="60">
        <f ca="1"/>
        <v>0.87462610124401285</v>
      </c>
    </row>
    <row r="573" spans="14:15" x14ac:dyDescent="0.35">
      <c r="N573" s="60">
        <f ca="1"/>
        <v>0.74124284003450602</v>
      </c>
      <c r="O573" s="60">
        <f ca="1"/>
        <v>0.54741907205561091</v>
      </c>
    </row>
    <row r="574" spans="14:15" x14ac:dyDescent="0.35">
      <c r="N574" s="60">
        <f ca="1"/>
        <v>1.588145981969507</v>
      </c>
      <c r="O574" s="60">
        <f ca="1"/>
        <v>1.9338334500283736</v>
      </c>
    </row>
    <row r="575" spans="14:15" x14ac:dyDescent="0.35">
      <c r="N575" s="60">
        <f ca="1"/>
        <v>1.6870254674694694</v>
      </c>
      <c r="O575" s="60">
        <f ca="1"/>
        <v>0.99122043264140935</v>
      </c>
    </row>
    <row r="576" spans="14:15" x14ac:dyDescent="0.35">
      <c r="N576" s="60">
        <f ca="1"/>
        <v>1.1442282820051746</v>
      </c>
      <c r="O576" s="60">
        <f ca="1"/>
        <v>1.0913568577240469</v>
      </c>
    </row>
    <row r="577" spans="14:15" x14ac:dyDescent="0.35">
      <c r="N577" s="60">
        <f ca="1"/>
        <v>2.2358283033935384</v>
      </c>
      <c r="O577" s="60">
        <f ca="1"/>
        <v>1.5797595140575189</v>
      </c>
    </row>
    <row r="578" spans="14:15" x14ac:dyDescent="0.35">
      <c r="N578" s="60">
        <f ca="1"/>
        <v>0.44847745875755701</v>
      </c>
      <c r="O578" s="60">
        <f ca="1"/>
        <v>0.65908865724697796</v>
      </c>
    </row>
    <row r="579" spans="14:15" x14ac:dyDescent="0.35">
      <c r="N579" s="60">
        <f ca="1"/>
        <v>1.2522019244344631</v>
      </c>
      <c r="O579" s="60">
        <f ca="1"/>
        <v>1.0642481530190018</v>
      </c>
    </row>
    <row r="580" spans="14:15" x14ac:dyDescent="0.35">
      <c r="N580" s="60">
        <f ca="1"/>
        <v>0.61951726797994444</v>
      </c>
      <c r="O580" s="60">
        <f ca="1"/>
        <v>0.35062223781601853</v>
      </c>
    </row>
    <row r="581" spans="14:15" x14ac:dyDescent="0.35">
      <c r="N581" s="60">
        <f ca="1"/>
        <v>0.71055261523838498</v>
      </c>
      <c r="O581" s="60">
        <f ca="1"/>
        <v>1.316590410879638</v>
      </c>
    </row>
    <row r="582" spans="14:15" x14ac:dyDescent="0.35">
      <c r="N582" s="60">
        <f ca="1"/>
        <v>0.73051220281653984</v>
      </c>
      <c r="O582" s="60">
        <f ca="1"/>
        <v>0.63601283442731993</v>
      </c>
    </row>
    <row r="583" spans="14:15" x14ac:dyDescent="0.35">
      <c r="N583" s="60">
        <f ca="1"/>
        <v>2.6968863328509247</v>
      </c>
      <c r="O583" s="60">
        <f ca="1"/>
        <v>3.0037067516037519</v>
      </c>
    </row>
    <row r="584" spans="14:15" x14ac:dyDescent="0.35">
      <c r="N584" s="60">
        <f ca="1"/>
        <v>0.71015969722958983</v>
      </c>
      <c r="O584" s="60">
        <f ca="1"/>
        <v>-0.13371352489862143</v>
      </c>
    </row>
    <row r="585" spans="14:15" x14ac:dyDescent="0.35">
      <c r="N585" s="60">
        <f ca="1"/>
        <v>1.2257470781403368</v>
      </c>
      <c r="O585" s="60">
        <f ca="1"/>
        <v>0.95349115272377338</v>
      </c>
    </row>
    <row r="586" spans="14:15" x14ac:dyDescent="0.35">
      <c r="N586" s="60">
        <f ca="1"/>
        <v>1.4349614689433632</v>
      </c>
      <c r="O586" s="60">
        <f ca="1"/>
        <v>1.2186127112197951</v>
      </c>
    </row>
    <row r="587" spans="14:15" x14ac:dyDescent="0.35">
      <c r="N587" s="60">
        <f ca="1"/>
        <v>1.3549831305016444</v>
      </c>
      <c r="O587" s="60">
        <f ca="1"/>
        <v>1.8539589124555533</v>
      </c>
    </row>
    <row r="588" spans="14:15" x14ac:dyDescent="0.35">
      <c r="N588" s="60">
        <f ca="1"/>
        <v>0.85084662544319856</v>
      </c>
      <c r="O588" s="60">
        <f ca="1"/>
        <v>0.43350086695780721</v>
      </c>
    </row>
    <row r="589" spans="14:15" x14ac:dyDescent="0.35">
      <c r="N589" s="60">
        <f ca="1"/>
        <v>0.60806835721108843</v>
      </c>
      <c r="O589" s="60">
        <f ca="1"/>
        <v>0.62442473248221897</v>
      </c>
    </row>
    <row r="590" spans="14:15" x14ac:dyDescent="0.35">
      <c r="N590" s="60">
        <f ca="1"/>
        <v>0.78024107280163257</v>
      </c>
      <c r="O590" s="60">
        <f ca="1"/>
        <v>0.51415886070384043</v>
      </c>
    </row>
    <row r="591" spans="14:15" x14ac:dyDescent="0.35">
      <c r="N591" s="60">
        <f ca="1"/>
        <v>1.2823892168679689</v>
      </c>
      <c r="O591" s="60">
        <f ca="1"/>
        <v>0.77959749367209552</v>
      </c>
    </row>
    <row r="592" spans="14:15" x14ac:dyDescent="0.35">
      <c r="N592" s="60">
        <f ca="1"/>
        <v>0.75763506545727122</v>
      </c>
      <c r="O592" s="60">
        <f ca="1"/>
        <v>1.0617179034438851</v>
      </c>
    </row>
    <row r="593" spans="14:15" x14ac:dyDescent="0.35">
      <c r="N593" s="60">
        <f ca="1"/>
        <v>1.2021338836150843</v>
      </c>
      <c r="O593" s="60">
        <f ca="1"/>
        <v>1.3495740203345354</v>
      </c>
    </row>
    <row r="594" spans="14:15" x14ac:dyDescent="0.35">
      <c r="N594" s="60">
        <f ca="1"/>
        <v>1.0889324466868429</v>
      </c>
      <c r="O594" s="60">
        <f ca="1"/>
        <v>1.8570473798768443</v>
      </c>
    </row>
    <row r="595" spans="14:15" x14ac:dyDescent="0.35">
      <c r="N595" s="60">
        <f ca="1"/>
        <v>0.67167235132407921</v>
      </c>
      <c r="O595" s="60">
        <f ca="1"/>
        <v>0.71668743008144387</v>
      </c>
    </row>
    <row r="596" spans="14:15" x14ac:dyDescent="0.35">
      <c r="N596" s="60">
        <f ca="1"/>
        <v>1.1027306555305718</v>
      </c>
      <c r="O596" s="60">
        <f ca="1"/>
        <v>1.5950075708773337</v>
      </c>
    </row>
    <row r="597" spans="14:15" x14ac:dyDescent="0.35">
      <c r="N597" s="60">
        <f ca="1"/>
        <v>1.1569800331762505</v>
      </c>
      <c r="O597" s="60">
        <f ca="1"/>
        <v>1.4092102390665464</v>
      </c>
    </row>
    <row r="598" spans="14:15" x14ac:dyDescent="0.35">
      <c r="N598" s="60">
        <f ca="1"/>
        <v>0.85808102891336502</v>
      </c>
      <c r="O598" s="60">
        <f ca="1"/>
        <v>0.33050885431645227</v>
      </c>
    </row>
    <row r="599" spans="14:15" x14ac:dyDescent="0.35">
      <c r="N599" s="60">
        <f ca="1"/>
        <v>0.8921988331977263</v>
      </c>
      <c r="O599" s="60">
        <f ca="1"/>
        <v>0.9205950769642347</v>
      </c>
    </row>
    <row r="600" spans="14:15" x14ac:dyDescent="0.35">
      <c r="N600" s="60">
        <f ca="1"/>
        <v>1.0542446311247848</v>
      </c>
      <c r="O600" s="60">
        <f ca="1"/>
        <v>0.88019311243238629</v>
      </c>
    </row>
    <row r="601" spans="14:15" x14ac:dyDescent="0.35">
      <c r="N601" s="60">
        <f ca="1"/>
        <v>0.58666952462976041</v>
      </c>
      <c r="O601" s="60">
        <f ca="1"/>
        <v>0.65704054099258635</v>
      </c>
    </row>
    <row r="602" spans="14:15" x14ac:dyDescent="0.35">
      <c r="N602" s="60">
        <f ca="1"/>
        <v>1.4849184894519538</v>
      </c>
      <c r="O602" s="60">
        <f ca="1"/>
        <v>1.7759852954407658</v>
      </c>
    </row>
    <row r="603" spans="14:15" x14ac:dyDescent="0.35">
      <c r="N603" s="60">
        <f ca="1"/>
        <v>0.79938904264852018</v>
      </c>
      <c r="O603" s="60">
        <f ca="1"/>
        <v>2.6349347374793108E-2</v>
      </c>
    </row>
    <row r="604" spans="14:15" x14ac:dyDescent="0.35">
      <c r="N604" s="60">
        <f ca="1"/>
        <v>0.46983472419487077</v>
      </c>
      <c r="O604" s="60">
        <f ca="1"/>
        <v>1.2206485301742573</v>
      </c>
    </row>
    <row r="605" spans="14:15" x14ac:dyDescent="0.35">
      <c r="N605" s="60">
        <f ca="1"/>
        <v>1.4063122228727494</v>
      </c>
      <c r="O605" s="60">
        <f ca="1"/>
        <v>1.1710067654285889</v>
      </c>
    </row>
    <row r="606" spans="14:15" x14ac:dyDescent="0.35">
      <c r="N606" s="60">
        <f ca="1"/>
        <v>0.5156100923264868</v>
      </c>
      <c r="O606" s="60">
        <f ca="1"/>
        <v>0.85251688743175413</v>
      </c>
    </row>
    <row r="607" spans="14:15" x14ac:dyDescent="0.35">
      <c r="N607" s="60">
        <f ca="1"/>
        <v>1.3142653652214469</v>
      </c>
      <c r="O607" s="60">
        <f ca="1"/>
        <v>1.1999612505434929</v>
      </c>
    </row>
    <row r="608" spans="14:15" x14ac:dyDescent="0.35">
      <c r="N608" s="60">
        <f ca="1"/>
        <v>0.32138946152555964</v>
      </c>
      <c r="O608" s="60">
        <f ca="1"/>
        <v>-0.2460685759605557</v>
      </c>
    </row>
    <row r="609" spans="14:15" x14ac:dyDescent="0.35">
      <c r="N609" s="60">
        <f ca="1"/>
        <v>0.78255711388835936</v>
      </c>
      <c r="O609" s="60">
        <f ca="1"/>
        <v>0.8468902579031059</v>
      </c>
    </row>
    <row r="610" spans="14:15" x14ac:dyDescent="0.35">
      <c r="N610" s="60">
        <f ca="1"/>
        <v>1.8016915637075313</v>
      </c>
      <c r="O610" s="60">
        <f ca="1"/>
        <v>2.039310465123906</v>
      </c>
    </row>
    <row r="611" spans="14:15" x14ac:dyDescent="0.35">
      <c r="N611" s="60">
        <f ca="1"/>
        <v>1.5895768820554745</v>
      </c>
      <c r="O611" s="60">
        <f ca="1"/>
        <v>1.7113593646889584</v>
      </c>
    </row>
    <row r="612" spans="14:15" x14ac:dyDescent="0.35">
      <c r="N612" s="60">
        <f ca="1"/>
        <v>0.62058667991168592</v>
      </c>
      <c r="O612" s="60">
        <f ca="1"/>
        <v>0.60353959813155333</v>
      </c>
    </row>
    <row r="613" spans="14:15" x14ac:dyDescent="0.35">
      <c r="N613" s="60">
        <f ca="1"/>
        <v>0.65976994287306323</v>
      </c>
      <c r="O613" s="60">
        <f ca="1"/>
        <v>0.64341487416188348</v>
      </c>
    </row>
    <row r="614" spans="14:15" x14ac:dyDescent="0.35">
      <c r="N614" s="60">
        <f ca="1"/>
        <v>1.3971356186404296</v>
      </c>
      <c r="O614" s="60">
        <f ca="1"/>
        <v>1.2424397038006598</v>
      </c>
    </row>
    <row r="615" spans="14:15" x14ac:dyDescent="0.35">
      <c r="N615" s="60">
        <f ca="1"/>
        <v>0.57710998924683699</v>
      </c>
      <c r="O615" s="60">
        <f ca="1"/>
        <v>1.2078852661659409</v>
      </c>
    </row>
    <row r="616" spans="14:15" x14ac:dyDescent="0.35">
      <c r="N616" s="60">
        <f ca="1"/>
        <v>1.5734912384388111</v>
      </c>
      <c r="O616" s="60">
        <f ca="1"/>
        <v>1.6394645468335671</v>
      </c>
    </row>
    <row r="617" spans="14:15" x14ac:dyDescent="0.35">
      <c r="N617" s="60">
        <f ca="1"/>
        <v>0.78482547994040353</v>
      </c>
      <c r="O617" s="60">
        <f ca="1"/>
        <v>0.48920726880457654</v>
      </c>
    </row>
    <row r="618" spans="14:15" x14ac:dyDescent="0.35">
      <c r="N618" s="60">
        <f ca="1"/>
        <v>0.84904592392975775</v>
      </c>
      <c r="O618" s="60">
        <f ca="1"/>
        <v>1.2964896216761042</v>
      </c>
    </row>
    <row r="619" spans="14:15" x14ac:dyDescent="0.35">
      <c r="N619" s="60">
        <f ca="1"/>
        <v>3.6227352205728427</v>
      </c>
      <c r="O619" s="60">
        <f ca="1"/>
        <v>4.1288371616725206</v>
      </c>
    </row>
    <row r="620" spans="14:15" x14ac:dyDescent="0.35">
      <c r="N620" s="60">
        <f ca="1"/>
        <v>0.54971218003519329</v>
      </c>
      <c r="O620" s="60">
        <f ca="1"/>
        <v>0.28758379134185919</v>
      </c>
    </row>
    <row r="621" spans="14:15" x14ac:dyDescent="0.35">
      <c r="N621" s="60">
        <f ca="1"/>
        <v>1.2304323516021767</v>
      </c>
      <c r="O621" s="60">
        <f ca="1"/>
        <v>1.1505231758207703</v>
      </c>
    </row>
    <row r="622" spans="14:15" x14ac:dyDescent="0.35">
      <c r="N622" s="60">
        <f ca="1"/>
        <v>1.9074176616116434</v>
      </c>
      <c r="O622" s="60">
        <f ca="1"/>
        <v>2.2674608282478053</v>
      </c>
    </row>
    <row r="623" spans="14:15" x14ac:dyDescent="0.35">
      <c r="N623" s="60">
        <f ca="1"/>
        <v>0.54989489150696047</v>
      </c>
      <c r="O623" s="60">
        <f ca="1"/>
        <v>-0.11983236590534152</v>
      </c>
    </row>
    <row r="624" spans="14:15" x14ac:dyDescent="0.35">
      <c r="N624" s="60">
        <f ca="1"/>
        <v>0.59216598941013787</v>
      </c>
      <c r="O624" s="60">
        <f ca="1"/>
        <v>0.24122677440151585</v>
      </c>
    </row>
    <row r="625" spans="14:15" x14ac:dyDescent="0.35">
      <c r="N625" s="60">
        <f ca="1"/>
        <v>0.93987427194699746</v>
      </c>
      <c r="O625" s="60">
        <f ca="1"/>
        <v>1.0641207311540866</v>
      </c>
    </row>
    <row r="626" spans="14:15" x14ac:dyDescent="0.35">
      <c r="N626" s="60">
        <f ca="1"/>
        <v>0.93803659877186651</v>
      </c>
      <c r="O626" s="60">
        <f ca="1"/>
        <v>0.80266299397884011</v>
      </c>
    </row>
    <row r="627" spans="14:15" x14ac:dyDescent="0.35">
      <c r="N627" s="60">
        <f ca="1"/>
        <v>0.55796424444920645</v>
      </c>
      <c r="O627" s="60">
        <f ca="1"/>
        <v>0.60000070185419729</v>
      </c>
    </row>
    <row r="628" spans="14:15" x14ac:dyDescent="0.35">
      <c r="N628" s="60">
        <f ca="1"/>
        <v>1.0097770595248503</v>
      </c>
      <c r="O628" s="60">
        <f ca="1"/>
        <v>1.0866615580203223</v>
      </c>
    </row>
    <row r="629" spans="14:15" x14ac:dyDescent="0.35">
      <c r="N629" s="60">
        <f ca="1"/>
        <v>0.92405784114110168</v>
      </c>
      <c r="O629" s="60">
        <f ca="1"/>
        <v>0.66501041106311964</v>
      </c>
    </row>
    <row r="630" spans="14:15" x14ac:dyDescent="0.35">
      <c r="N630" s="60">
        <f ca="1"/>
        <v>0.82434265094657477</v>
      </c>
      <c r="O630" s="60">
        <f ca="1"/>
        <v>1.0302267987956339</v>
      </c>
    </row>
    <row r="631" spans="14:15" x14ac:dyDescent="0.35">
      <c r="N631" s="60">
        <f ca="1"/>
        <v>1.7090040075777855</v>
      </c>
      <c r="O631" s="60">
        <f ca="1"/>
        <v>1.7344823567258212</v>
      </c>
    </row>
    <row r="632" spans="14:15" x14ac:dyDescent="0.35">
      <c r="N632" s="60">
        <f ca="1"/>
        <v>1.4924784735100898</v>
      </c>
      <c r="O632" s="60">
        <f ca="1"/>
        <v>1.7104108233726705</v>
      </c>
    </row>
    <row r="633" spans="14:15" x14ac:dyDescent="0.35">
      <c r="N633" s="60">
        <f ca="1"/>
        <v>0.54232393639845644</v>
      </c>
      <c r="O633" s="60">
        <f ca="1"/>
        <v>-0.18723487880351486</v>
      </c>
    </row>
    <row r="634" spans="14:15" x14ac:dyDescent="0.35">
      <c r="N634" s="60">
        <f ca="1"/>
        <v>0.74984511114007746</v>
      </c>
      <c r="O634" s="60">
        <f ca="1"/>
        <v>0.8162268266327577</v>
      </c>
    </row>
    <row r="635" spans="14:15" x14ac:dyDescent="0.35">
      <c r="N635" s="60">
        <f ca="1"/>
        <v>0.19237188614947076</v>
      </c>
      <c r="O635" s="60">
        <f ca="1"/>
        <v>-0.38343207199832019</v>
      </c>
    </row>
    <row r="636" spans="14:15" x14ac:dyDescent="0.35">
      <c r="N636" s="60">
        <f ca="1"/>
        <v>0.52582101527604141</v>
      </c>
      <c r="O636" s="60">
        <f ca="1"/>
        <v>0.11879944624278072</v>
      </c>
    </row>
    <row r="637" spans="14:15" x14ac:dyDescent="0.35">
      <c r="N637" s="60">
        <f ca="1"/>
        <v>0.52079291648629911</v>
      </c>
      <c r="O637" s="60">
        <f ca="1"/>
        <v>0.25612719044587234</v>
      </c>
    </row>
    <row r="638" spans="14:15" x14ac:dyDescent="0.35">
      <c r="N638" s="60">
        <f ca="1"/>
        <v>0.88000597143213788</v>
      </c>
      <c r="O638" s="60">
        <f ca="1"/>
        <v>0.76343494588944094</v>
      </c>
    </row>
    <row r="639" spans="14:15" x14ac:dyDescent="0.35">
      <c r="N639" s="60">
        <f ca="1"/>
        <v>0.88198610463369975</v>
      </c>
      <c r="O639" s="60">
        <f ca="1"/>
        <v>0.47207158384931158</v>
      </c>
    </row>
    <row r="640" spans="14:15" x14ac:dyDescent="0.35">
      <c r="N640" s="60">
        <f ca="1"/>
        <v>0.74973588673908897</v>
      </c>
      <c r="O640" s="60">
        <f ca="1"/>
        <v>0.90307115508139091</v>
      </c>
    </row>
    <row r="641" spans="14:15" x14ac:dyDescent="0.35">
      <c r="N641" s="60">
        <f ca="1"/>
        <v>1.5100794824518182</v>
      </c>
      <c r="O641" s="60">
        <f ca="1"/>
        <v>1.6706109868533345</v>
      </c>
    </row>
    <row r="642" spans="14:15" x14ac:dyDescent="0.35">
      <c r="N642" s="60">
        <f ca="1"/>
        <v>1.2905894137350986</v>
      </c>
      <c r="O642" s="60">
        <f ca="1"/>
        <v>1.1516581364200609</v>
      </c>
    </row>
    <row r="643" spans="14:15" x14ac:dyDescent="0.35">
      <c r="N643" s="60">
        <f ca="1"/>
        <v>0.52080633076307048</v>
      </c>
      <c r="O643" s="60">
        <f ca="1"/>
        <v>1.697031000022875E-2</v>
      </c>
    </row>
    <row r="644" spans="14:15" x14ac:dyDescent="0.35">
      <c r="N644" s="60">
        <f ca="1"/>
        <v>0.61760989366688912</v>
      </c>
      <c r="O644" s="60">
        <f ca="1"/>
        <v>0.76906178977398931</v>
      </c>
    </row>
    <row r="645" spans="14:15" x14ac:dyDescent="0.35">
      <c r="N645" s="60">
        <f ca="1"/>
        <v>0.19191984659757558</v>
      </c>
      <c r="O645" s="60">
        <f ca="1"/>
        <v>-0.57443555808340674</v>
      </c>
    </row>
    <row r="646" spans="14:15" x14ac:dyDescent="0.35">
      <c r="N646" s="60">
        <f ca="1"/>
        <v>1.0062679651722244</v>
      </c>
      <c r="O646" s="60">
        <f ca="1"/>
        <v>1.7021017653693673</v>
      </c>
    </row>
    <row r="647" spans="14:15" x14ac:dyDescent="0.35">
      <c r="N647" s="60">
        <f ca="1"/>
        <v>2.7533932828452525</v>
      </c>
      <c r="O647" s="60">
        <f ca="1"/>
        <v>2.6088982830189824</v>
      </c>
    </row>
    <row r="648" spans="14:15" x14ac:dyDescent="0.35">
      <c r="N648" s="60">
        <f ca="1"/>
        <v>1.589340001349</v>
      </c>
      <c r="O648" s="60">
        <f ca="1"/>
        <v>2.1907235302563857</v>
      </c>
    </row>
    <row r="649" spans="14:15" x14ac:dyDescent="0.35">
      <c r="N649" s="60">
        <f ca="1"/>
        <v>0.94564173496224757</v>
      </c>
      <c r="O649" s="60">
        <f ca="1"/>
        <v>1.3835605547898053</v>
      </c>
    </row>
    <row r="650" spans="14:15" x14ac:dyDescent="0.35">
      <c r="N650" s="60">
        <f ca="1"/>
        <v>1.2232795456093983</v>
      </c>
      <c r="O650" s="60">
        <f ca="1"/>
        <v>1.260020958824156</v>
      </c>
    </row>
    <row r="651" spans="14:15" x14ac:dyDescent="0.35">
      <c r="N651" s="60">
        <f ca="1"/>
        <v>0.51149709879749872</v>
      </c>
      <c r="O651" s="60">
        <f ca="1"/>
        <v>1.0548459385537916</v>
      </c>
    </row>
    <row r="652" spans="14:15" x14ac:dyDescent="0.35">
      <c r="N652" s="60">
        <f ca="1"/>
        <v>1.0122333763244151</v>
      </c>
      <c r="O652" s="60">
        <f ca="1"/>
        <v>0.61814056942626561</v>
      </c>
    </row>
    <row r="653" spans="14:15" x14ac:dyDescent="0.35">
      <c r="N653" s="60">
        <f ca="1"/>
        <v>0.81805432930611566</v>
      </c>
      <c r="O653" s="60">
        <f ca="1"/>
        <v>0.8996427300913199</v>
      </c>
    </row>
    <row r="654" spans="14:15" x14ac:dyDescent="0.35">
      <c r="N654" s="60">
        <f ca="1"/>
        <v>0.62604443844475732</v>
      </c>
      <c r="O654" s="60">
        <f ca="1"/>
        <v>0.286086300173159</v>
      </c>
    </row>
    <row r="655" spans="14:15" x14ac:dyDescent="0.35">
      <c r="N655" s="60">
        <f ca="1"/>
        <v>1.2333755247972178</v>
      </c>
      <c r="O655" s="60">
        <f ca="1"/>
        <v>0.7984580997604509</v>
      </c>
    </row>
    <row r="656" spans="14:15" x14ac:dyDescent="0.35">
      <c r="N656" s="60">
        <f ca="1"/>
        <v>2.2794278938755164</v>
      </c>
      <c r="O656" s="60">
        <f ca="1"/>
        <v>2.7954308147928941</v>
      </c>
    </row>
    <row r="657" spans="14:15" x14ac:dyDescent="0.35">
      <c r="N657" s="60">
        <f ca="1"/>
        <v>0.42697625726662602</v>
      </c>
      <c r="O657" s="60">
        <f ca="1"/>
        <v>-0.355735323666452</v>
      </c>
    </row>
    <row r="658" spans="14:15" x14ac:dyDescent="0.35">
      <c r="N658" s="60">
        <f ca="1"/>
        <v>2.5954123177082691</v>
      </c>
      <c r="O658" s="60">
        <f ca="1"/>
        <v>2.4489303566215703</v>
      </c>
    </row>
    <row r="659" spans="14:15" x14ac:dyDescent="0.35">
      <c r="N659" s="60">
        <f ca="1"/>
        <v>1.0347404803665703</v>
      </c>
      <c r="O659" s="60">
        <f ca="1"/>
        <v>1.5288270796754249</v>
      </c>
    </row>
    <row r="660" spans="14:15" x14ac:dyDescent="0.35">
      <c r="N660" s="60">
        <f ca="1"/>
        <v>0.69318665398684243</v>
      </c>
      <c r="O660" s="60">
        <f ca="1"/>
        <v>0.1379295783629827</v>
      </c>
    </row>
    <row r="661" spans="14:15" x14ac:dyDescent="0.35">
      <c r="N661" s="60">
        <f ca="1"/>
        <v>1.4078571838837683</v>
      </c>
      <c r="O661" s="60">
        <f ca="1"/>
        <v>1.5629585325396633</v>
      </c>
    </row>
    <row r="662" spans="14:15" x14ac:dyDescent="0.35">
      <c r="N662" s="60">
        <f ca="1"/>
        <v>0.35358369516774923</v>
      </c>
      <c r="O662" s="60">
        <f ca="1"/>
        <v>0.53757443892575396</v>
      </c>
    </row>
    <row r="663" spans="14:15" x14ac:dyDescent="0.35">
      <c r="N663" s="60">
        <f ca="1"/>
        <v>0.61484632645402637</v>
      </c>
      <c r="O663" s="60">
        <f ca="1"/>
        <v>0.80420123906090035</v>
      </c>
    </row>
    <row r="664" spans="14:15" x14ac:dyDescent="0.35">
      <c r="N664" s="60">
        <f ca="1"/>
        <v>0.63685382321405248</v>
      </c>
      <c r="O664" s="60">
        <f ca="1"/>
        <v>0.87576667239369832</v>
      </c>
    </row>
    <row r="665" spans="14:15" x14ac:dyDescent="0.35">
      <c r="N665" s="60">
        <f ca="1"/>
        <v>0.68080882101989015</v>
      </c>
      <c r="O665" s="60">
        <f ca="1"/>
        <v>0.86142845810720792</v>
      </c>
    </row>
    <row r="666" spans="14:15" x14ac:dyDescent="0.35">
      <c r="N666" s="60">
        <f ca="1"/>
        <v>0.74492097222823717</v>
      </c>
      <c r="O666" s="60">
        <f ca="1"/>
        <v>0.14624014423320297</v>
      </c>
    </row>
    <row r="667" spans="14:15" x14ac:dyDescent="0.35">
      <c r="N667" s="60">
        <f ca="1"/>
        <v>1.645025572566525</v>
      </c>
      <c r="O667" s="60">
        <f ca="1"/>
        <v>1.2974707960596148</v>
      </c>
    </row>
    <row r="668" spans="14:15" x14ac:dyDescent="0.35">
      <c r="N668" s="60">
        <f ca="1"/>
        <v>1.4331026632543313</v>
      </c>
      <c r="O668" s="60">
        <f ca="1"/>
        <v>1.356467959654521</v>
      </c>
    </row>
    <row r="669" spans="14:15" x14ac:dyDescent="0.35">
      <c r="N669" s="60">
        <f ca="1"/>
        <v>0.56880739307451644</v>
      </c>
      <c r="O669" s="60">
        <f ca="1"/>
        <v>0.84074872670636491</v>
      </c>
    </row>
    <row r="670" spans="14:15" x14ac:dyDescent="0.35">
      <c r="N670" s="60">
        <f ca="1"/>
        <v>0.99363979902397648</v>
      </c>
      <c r="O670" s="60">
        <f ca="1"/>
        <v>0.17480021084527131</v>
      </c>
    </row>
    <row r="671" spans="14:15" x14ac:dyDescent="0.35">
      <c r="N671" s="60">
        <f ca="1"/>
        <v>0.70335638454318317</v>
      </c>
      <c r="O671" s="60">
        <f ca="1"/>
        <v>0.95398102240850691</v>
      </c>
    </row>
    <row r="672" spans="14:15" x14ac:dyDescent="0.35">
      <c r="N672" s="60">
        <f ca="1"/>
        <v>1.6446609245584038</v>
      </c>
      <c r="O672" s="60">
        <f ca="1"/>
        <v>1.6178243029506123</v>
      </c>
    </row>
    <row r="673" spans="14:15" x14ac:dyDescent="0.35">
      <c r="N673" s="60">
        <f ca="1"/>
        <v>1.0661515049315988</v>
      </c>
      <c r="O673" s="60">
        <f ca="1"/>
        <v>1.36348195920471</v>
      </c>
    </row>
    <row r="674" spans="14:15" x14ac:dyDescent="0.35">
      <c r="N674" s="60">
        <f ca="1"/>
        <v>0.40085858828514648</v>
      </c>
      <c r="O674" s="60">
        <f ca="1"/>
        <v>-0.26679099281682056</v>
      </c>
    </row>
    <row r="675" spans="14:15" x14ac:dyDescent="0.35">
      <c r="N675" s="60">
        <f ca="1"/>
        <v>0.3469220080930131</v>
      </c>
      <c r="O675" s="60">
        <f ca="1"/>
        <v>-8.7889126792937033E-2</v>
      </c>
    </row>
    <row r="676" spans="14:15" x14ac:dyDescent="0.35">
      <c r="N676" s="60">
        <f ca="1"/>
        <v>0.72189871858414845</v>
      </c>
      <c r="O676" s="60">
        <f ca="1"/>
        <v>-0.21996945253435429</v>
      </c>
    </row>
    <row r="677" spans="14:15" x14ac:dyDescent="0.35">
      <c r="N677" s="60">
        <f ca="1"/>
        <v>0.4827499111624482</v>
      </c>
      <c r="O677" s="60">
        <f ca="1"/>
        <v>0.91718153848800099</v>
      </c>
    </row>
    <row r="678" spans="14:15" x14ac:dyDescent="0.35">
      <c r="N678" s="60">
        <f ca="1"/>
        <v>0.84308777242484001</v>
      </c>
      <c r="O678" s="60">
        <f ca="1"/>
        <v>0.97161006923712012</v>
      </c>
    </row>
    <row r="679" spans="14:15" x14ac:dyDescent="0.35">
      <c r="N679" s="60">
        <f ca="1"/>
        <v>1.1570686156576906</v>
      </c>
      <c r="O679" s="60">
        <f ca="1"/>
        <v>5.7807967205967259E-2</v>
      </c>
    </row>
    <row r="680" spans="14:15" x14ac:dyDescent="0.35">
      <c r="N680" s="60">
        <f ca="1"/>
        <v>0.99838527929608256</v>
      </c>
      <c r="O680" s="60">
        <f ca="1"/>
        <v>0.54512744351794462</v>
      </c>
    </row>
    <row r="681" spans="14:15" x14ac:dyDescent="0.35">
      <c r="N681" s="60">
        <f ca="1"/>
        <v>0.75309358804296467</v>
      </c>
      <c r="O681" s="60">
        <f ca="1"/>
        <v>0.65394644837892468</v>
      </c>
    </row>
    <row r="682" spans="14:15" x14ac:dyDescent="0.35">
      <c r="N682" s="60">
        <f ca="1"/>
        <v>1.3705474835747327</v>
      </c>
      <c r="O682" s="60">
        <f ca="1"/>
        <v>0.98607346674398366</v>
      </c>
    </row>
    <row r="683" spans="14:15" x14ac:dyDescent="0.35">
      <c r="N683" s="60">
        <f ca="1"/>
        <v>0.69440415238027675</v>
      </c>
      <c r="O683" s="60">
        <f ca="1"/>
        <v>0.88810967146277475</v>
      </c>
    </row>
    <row r="684" spans="14:15" x14ac:dyDescent="0.35">
      <c r="N684" s="60">
        <f ca="1"/>
        <v>0.44196514881894577</v>
      </c>
      <c r="O684" s="60">
        <f ca="1"/>
        <v>0.39259357510720339</v>
      </c>
    </row>
    <row r="685" spans="14:15" x14ac:dyDescent="0.35">
      <c r="N685" s="60">
        <f ca="1"/>
        <v>0.87777318659204506</v>
      </c>
      <c r="O685" s="60">
        <f ca="1"/>
        <v>1.1535327096080967</v>
      </c>
    </row>
    <row r="686" spans="14:15" x14ac:dyDescent="0.35">
      <c r="N686" s="60">
        <f ca="1"/>
        <v>0.81840744746468252</v>
      </c>
      <c r="O686" s="60">
        <f ca="1"/>
        <v>0.90794537570237266</v>
      </c>
    </row>
    <row r="687" spans="14:15" x14ac:dyDescent="0.35">
      <c r="N687" s="60">
        <f ca="1"/>
        <v>1.5364802615150333</v>
      </c>
      <c r="O687" s="60">
        <f ca="1"/>
        <v>1.0992314727239847</v>
      </c>
    </row>
    <row r="688" spans="14:15" x14ac:dyDescent="0.35">
      <c r="N688" s="60">
        <f ca="1"/>
        <v>1.7958307493928656</v>
      </c>
      <c r="O688" s="60">
        <f ca="1"/>
        <v>1.4356931530112689</v>
      </c>
    </row>
    <row r="689" spans="14:15" x14ac:dyDescent="0.35">
      <c r="N689" s="60">
        <f ca="1"/>
        <v>0.33021318994241994</v>
      </c>
      <c r="O689" s="60">
        <f ca="1"/>
        <v>0.43253091333594607</v>
      </c>
    </row>
    <row r="690" spans="14:15" x14ac:dyDescent="0.35">
      <c r="N690" s="60">
        <f ca="1"/>
        <v>1.0620452484645355</v>
      </c>
      <c r="O690" s="60">
        <f ca="1"/>
        <v>1.3837990457799307</v>
      </c>
    </row>
    <row r="691" spans="14:15" x14ac:dyDescent="0.35">
      <c r="N691" s="60">
        <f ca="1"/>
        <v>1.1075899850950461</v>
      </c>
      <c r="O691" s="60">
        <f ca="1"/>
        <v>0.98907779433986798</v>
      </c>
    </row>
    <row r="692" spans="14:15" x14ac:dyDescent="0.35">
      <c r="N692" s="60">
        <f ca="1"/>
        <v>1.4870507898874166</v>
      </c>
      <c r="O692" s="60">
        <f ca="1"/>
        <v>1.317520668981824</v>
      </c>
    </row>
    <row r="693" spans="14:15" x14ac:dyDescent="0.35">
      <c r="N693" s="60">
        <f ca="1"/>
        <v>0.53751506370437518</v>
      </c>
      <c r="O693" s="60">
        <f ca="1"/>
        <v>0.41106660300880127</v>
      </c>
    </row>
    <row r="694" spans="14:15" x14ac:dyDescent="0.35">
      <c r="N694" s="60">
        <f ca="1"/>
        <v>0.63512931233860859</v>
      </c>
      <c r="O694" s="60">
        <f ca="1"/>
        <v>0.52337843605109968</v>
      </c>
    </row>
    <row r="695" spans="14:15" x14ac:dyDescent="0.35">
      <c r="N695" s="60">
        <f ca="1"/>
        <v>2.4469920074275842</v>
      </c>
      <c r="O695" s="60">
        <f ca="1"/>
        <v>2.7611807717623087</v>
      </c>
    </row>
    <row r="696" spans="14:15" x14ac:dyDescent="0.35">
      <c r="N696" s="60">
        <f ca="1"/>
        <v>0.48013630829760123</v>
      </c>
      <c r="O696" s="60">
        <f ca="1"/>
        <v>0.19115394369447319</v>
      </c>
    </row>
    <row r="697" spans="14:15" x14ac:dyDescent="0.35">
      <c r="N697" s="60">
        <f ca="1"/>
        <v>0.40783094141981246</v>
      </c>
      <c r="O697" s="60">
        <f ca="1"/>
        <v>0.41231182008948064</v>
      </c>
    </row>
    <row r="698" spans="14:15" x14ac:dyDescent="0.35">
      <c r="N698" s="60">
        <f ca="1"/>
        <v>1.4879017394337355</v>
      </c>
      <c r="O698" s="60">
        <f ca="1"/>
        <v>1.5098343151666034</v>
      </c>
    </row>
    <row r="699" spans="14:15" x14ac:dyDescent="0.35">
      <c r="N699" s="60">
        <f ca="1"/>
        <v>0.46261870780064207</v>
      </c>
      <c r="O699" s="60">
        <f ca="1"/>
        <v>-0.37562253725513661</v>
      </c>
    </row>
    <row r="700" spans="14:15" x14ac:dyDescent="0.35">
      <c r="N700" s="60">
        <f ca="1"/>
        <v>0.93358078675516198</v>
      </c>
      <c r="O700" s="60">
        <f ca="1"/>
        <v>1.5223574347075917</v>
      </c>
    </row>
    <row r="701" spans="14:15" x14ac:dyDescent="0.35">
      <c r="N701" s="60">
        <f ca="1"/>
        <v>1.0369954079794923</v>
      </c>
      <c r="O701" s="60">
        <f ca="1"/>
        <v>1.5558259688419807</v>
      </c>
    </row>
    <row r="702" spans="14:15" x14ac:dyDescent="0.35">
      <c r="N702" s="60">
        <f ca="1"/>
        <v>1.652425321793539</v>
      </c>
      <c r="O702" s="60">
        <f ca="1"/>
        <v>2.0925408574942064</v>
      </c>
    </row>
    <row r="703" spans="14:15" x14ac:dyDescent="0.35">
      <c r="N703" s="60">
        <f ca="1"/>
        <v>0.79092689223691859</v>
      </c>
      <c r="O703" s="60">
        <f ca="1"/>
        <v>1.1774584651848312</v>
      </c>
    </row>
    <row r="704" spans="14:15" x14ac:dyDescent="0.35">
      <c r="N704" s="60">
        <f ca="1"/>
        <v>0.49397611870624492</v>
      </c>
      <c r="O704" s="60">
        <f ca="1"/>
        <v>1.1214223549343538E-2</v>
      </c>
    </row>
    <row r="705" spans="14:15" x14ac:dyDescent="0.35">
      <c r="N705" s="60">
        <f ca="1"/>
        <v>1.1996423091746176</v>
      </c>
      <c r="O705" s="60">
        <f ca="1"/>
        <v>0.52906487761382925</v>
      </c>
    </row>
    <row r="706" spans="14:15" x14ac:dyDescent="0.35">
      <c r="N706" s="60">
        <f ca="1"/>
        <v>1.2108950234893074</v>
      </c>
      <c r="O706" s="60">
        <f ca="1"/>
        <v>1.1548818076207275</v>
      </c>
    </row>
    <row r="707" spans="14:15" x14ac:dyDescent="0.35">
      <c r="N707" s="60">
        <f ca="1"/>
        <v>1.8355442846496572</v>
      </c>
      <c r="O707" s="60">
        <f ca="1"/>
        <v>1.6566496616124575</v>
      </c>
    </row>
    <row r="708" spans="14:15" x14ac:dyDescent="0.35">
      <c r="N708" s="60">
        <f ca="1"/>
        <v>0.27888450561231948</v>
      </c>
      <c r="O708" s="60">
        <f ca="1"/>
        <v>-0.13024066332887607</v>
      </c>
    </row>
    <row r="709" spans="14:15" x14ac:dyDescent="0.35">
      <c r="N709" s="60">
        <f ca="1"/>
        <v>0.88094356158072717</v>
      </c>
      <c r="O709" s="60">
        <f ca="1"/>
        <v>1.041990467123584</v>
      </c>
    </row>
    <row r="710" spans="14:15" x14ac:dyDescent="0.35">
      <c r="N710" s="60">
        <f ca="1"/>
        <v>0.58277651598912472</v>
      </c>
      <c r="O710" s="60">
        <f ca="1"/>
        <v>0.8603817188880134</v>
      </c>
    </row>
    <row r="711" spans="14:15" x14ac:dyDescent="0.35">
      <c r="N711" s="60">
        <f ca="1"/>
        <v>0.91103159128158628</v>
      </c>
      <c r="O711" s="60">
        <f ca="1"/>
        <v>0.99518442718071021</v>
      </c>
    </row>
    <row r="712" spans="14:15" x14ac:dyDescent="0.35">
      <c r="N712" s="60">
        <f ca="1"/>
        <v>0.62805344561233145</v>
      </c>
      <c r="O712" s="60">
        <f ca="1"/>
        <v>1.3149730256658119</v>
      </c>
    </row>
    <row r="713" spans="14:15" x14ac:dyDescent="0.35">
      <c r="N713" s="60">
        <f ca="1"/>
        <v>0.95833512260535003</v>
      </c>
      <c r="O713" s="60">
        <f ca="1"/>
        <v>0.2350285082683965</v>
      </c>
    </row>
    <row r="714" spans="14:15" x14ac:dyDescent="0.35">
      <c r="N714" s="60">
        <f ca="1"/>
        <v>0.8007997360293001</v>
      </c>
      <c r="O714" s="60">
        <f ca="1"/>
        <v>0.15424625862810293</v>
      </c>
    </row>
    <row r="715" spans="14:15" x14ac:dyDescent="0.35">
      <c r="N715" s="60">
        <f ca="1"/>
        <v>1.0981017063000347</v>
      </c>
      <c r="O715" s="60">
        <f ca="1"/>
        <v>0.37799942038957335</v>
      </c>
    </row>
    <row r="716" spans="14:15" x14ac:dyDescent="0.35">
      <c r="N716" s="60">
        <f ca="1"/>
        <v>0.48344014958844328</v>
      </c>
      <c r="O716" s="60">
        <f ca="1"/>
        <v>0.36328022108308611</v>
      </c>
    </row>
    <row r="717" spans="14:15" x14ac:dyDescent="0.35">
      <c r="N717" s="60">
        <f ca="1"/>
        <v>0.75229911542039141</v>
      </c>
      <c r="O717" s="60">
        <f ca="1"/>
        <v>0.51913764858522171</v>
      </c>
    </row>
    <row r="718" spans="14:15" x14ac:dyDescent="0.35">
      <c r="N718" s="60">
        <f ca="1"/>
        <v>1.2008123355767777</v>
      </c>
      <c r="O718" s="60">
        <f ca="1"/>
        <v>0.944737358507727</v>
      </c>
    </row>
    <row r="719" spans="14:15" x14ac:dyDescent="0.35">
      <c r="N719" s="60">
        <f ca="1"/>
        <v>1.7608182481181562</v>
      </c>
      <c r="O719" s="60">
        <f ca="1"/>
        <v>2.1824412215943223</v>
      </c>
    </row>
    <row r="720" spans="14:15" x14ac:dyDescent="0.35">
      <c r="N720" s="60">
        <f ca="1"/>
        <v>0.92728701723811435</v>
      </c>
      <c r="O720" s="60">
        <f ca="1"/>
        <v>1.1951961228469825</v>
      </c>
    </row>
    <row r="721" spans="14:15" x14ac:dyDescent="0.35">
      <c r="N721" s="60">
        <f ca="1"/>
        <v>0.55629931010892442</v>
      </c>
      <c r="O721" s="60">
        <f ca="1"/>
        <v>0.83186536400798805</v>
      </c>
    </row>
    <row r="722" spans="14:15" x14ac:dyDescent="0.35">
      <c r="N722" s="60">
        <f ca="1"/>
        <v>0.86881404749157398</v>
      </c>
      <c r="O722" s="60">
        <f ca="1"/>
        <v>1.5761535563317406</v>
      </c>
    </row>
    <row r="723" spans="14:15" x14ac:dyDescent="0.35">
      <c r="N723" s="60">
        <f ca="1"/>
        <v>0.73874434354283502</v>
      </c>
      <c r="O723" s="60">
        <f ca="1"/>
        <v>0.48801797795550356</v>
      </c>
    </row>
    <row r="724" spans="14:15" x14ac:dyDescent="0.35">
      <c r="N724" s="60">
        <f ca="1"/>
        <v>0.94713448899418828</v>
      </c>
      <c r="O724" s="60">
        <f ca="1"/>
        <v>0.95896414721354295</v>
      </c>
    </row>
    <row r="725" spans="14:15" x14ac:dyDescent="0.35">
      <c r="N725" s="60">
        <f ca="1"/>
        <v>1.7929436525735072</v>
      </c>
      <c r="O725" s="60">
        <f ca="1"/>
        <v>1.7962389801391805</v>
      </c>
    </row>
    <row r="726" spans="14:15" x14ac:dyDescent="0.35">
      <c r="N726" s="60">
        <f ca="1"/>
        <v>0.64510150187463833</v>
      </c>
      <c r="O726" s="60">
        <f ca="1"/>
        <v>1.0658540956354023</v>
      </c>
    </row>
    <row r="727" spans="14:15" x14ac:dyDescent="0.35">
      <c r="N727" s="60">
        <f ca="1"/>
        <v>1.8980883667935657</v>
      </c>
      <c r="O727" s="60">
        <f ca="1"/>
        <v>1.2282607990343939</v>
      </c>
    </row>
    <row r="728" spans="14:15" x14ac:dyDescent="0.35">
      <c r="N728" s="60">
        <f ca="1"/>
        <v>1.6189457109361731</v>
      </c>
      <c r="O728" s="60">
        <f ca="1"/>
        <v>1.6034520752037889</v>
      </c>
    </row>
    <row r="729" spans="14:15" x14ac:dyDescent="0.35">
      <c r="N729" s="60">
        <f ca="1"/>
        <v>0.38021036379182538</v>
      </c>
      <c r="O729" s="60">
        <f ca="1"/>
        <v>0.50267040187403156</v>
      </c>
    </row>
    <row r="730" spans="14:15" x14ac:dyDescent="0.35">
      <c r="N730" s="60">
        <f ca="1"/>
        <v>0.21717017833354402</v>
      </c>
      <c r="O730" s="60">
        <f ca="1"/>
        <v>0.17280874355572584</v>
      </c>
    </row>
    <row r="731" spans="14:15" x14ac:dyDescent="0.35">
      <c r="N731" s="60">
        <f ca="1"/>
        <v>1.2589638851430387</v>
      </c>
      <c r="O731" s="60">
        <f ca="1"/>
        <v>1.1638697451144344</v>
      </c>
    </row>
    <row r="732" spans="14:15" x14ac:dyDescent="0.35">
      <c r="N732" s="60">
        <f ca="1"/>
        <v>0.75949518956410578</v>
      </c>
      <c r="O732" s="60">
        <f ca="1"/>
        <v>0.87176162739660956</v>
      </c>
    </row>
    <row r="733" spans="14:15" x14ac:dyDescent="0.35">
      <c r="N733" s="60">
        <f ca="1"/>
        <v>0.72367525038470937</v>
      </c>
      <c r="O733" s="60">
        <f ca="1"/>
        <v>0.77605931285179663</v>
      </c>
    </row>
    <row r="734" spans="14:15" x14ac:dyDescent="0.35">
      <c r="N734" s="60">
        <f ca="1"/>
        <v>1.1077924166069775</v>
      </c>
      <c r="O734" s="60">
        <f ca="1"/>
        <v>1.2518275303626432</v>
      </c>
    </row>
    <row r="735" spans="14:15" x14ac:dyDescent="0.35">
      <c r="N735" s="60">
        <f ca="1"/>
        <v>1.6005372680354633</v>
      </c>
      <c r="O735" s="60">
        <f ca="1"/>
        <v>1.7908004848977077</v>
      </c>
    </row>
    <row r="736" spans="14:15" x14ac:dyDescent="0.35">
      <c r="N736" s="60">
        <f ca="1"/>
        <v>1.6298493287299762</v>
      </c>
      <c r="O736" s="60">
        <f ca="1"/>
        <v>1.8792122092092178</v>
      </c>
    </row>
    <row r="737" spans="14:15" x14ac:dyDescent="0.35">
      <c r="N737" s="60">
        <f ca="1"/>
        <v>1.2582946744831764</v>
      </c>
      <c r="O737" s="60">
        <f ca="1"/>
        <v>0.78987187239458456</v>
      </c>
    </row>
    <row r="738" spans="14:15" x14ac:dyDescent="0.35">
      <c r="N738" s="60">
        <f ca="1"/>
        <v>0.87787923364556619</v>
      </c>
      <c r="O738" s="60">
        <f ca="1"/>
        <v>1.4606475309701215</v>
      </c>
    </row>
    <row r="739" spans="14:15" x14ac:dyDescent="0.35">
      <c r="N739" s="60">
        <f ca="1"/>
        <v>1.9755051400617345</v>
      </c>
      <c r="O739" s="60">
        <f ca="1"/>
        <v>2.092104215460791</v>
      </c>
    </row>
    <row r="740" spans="14:15" x14ac:dyDescent="0.35">
      <c r="N740" s="60">
        <f ca="1"/>
        <v>0.93559314231399748</v>
      </c>
      <c r="O740" s="60">
        <f ca="1"/>
        <v>1.1281616710226006</v>
      </c>
    </row>
    <row r="741" spans="14:15" x14ac:dyDescent="0.35">
      <c r="N741" s="60">
        <f ca="1"/>
        <v>1.0578923401156928</v>
      </c>
      <c r="O741" s="60">
        <f ca="1"/>
        <v>0.49312782949984435</v>
      </c>
    </row>
    <row r="742" spans="14:15" x14ac:dyDescent="0.35">
      <c r="N742" s="60">
        <f ca="1"/>
        <v>0.6250296885380805</v>
      </c>
      <c r="O742" s="60">
        <f ca="1"/>
        <v>0.73053286561774122</v>
      </c>
    </row>
    <row r="743" spans="14:15" x14ac:dyDescent="0.35">
      <c r="N743" s="60">
        <f ca="1"/>
        <v>1.5183987250139672</v>
      </c>
      <c r="O743" s="60">
        <f ca="1"/>
        <v>1.902996168091714</v>
      </c>
    </row>
    <row r="744" spans="14:15" x14ac:dyDescent="0.35">
      <c r="N744" s="60">
        <f ca="1"/>
        <v>1.158258639681963</v>
      </c>
      <c r="O744" s="60">
        <f ca="1"/>
        <v>1.0530686595958965</v>
      </c>
    </row>
    <row r="745" spans="14:15" x14ac:dyDescent="0.35">
      <c r="N745" s="60">
        <f ca="1"/>
        <v>0.44282716232602276</v>
      </c>
      <c r="O745" s="60">
        <f ca="1"/>
        <v>0.50347752465403306</v>
      </c>
    </row>
    <row r="746" spans="14:15" x14ac:dyDescent="0.35">
      <c r="N746" s="60">
        <f ca="1"/>
        <v>1.013986650863125</v>
      </c>
      <c r="O746" s="60">
        <f ca="1"/>
        <v>1.7347692356234288</v>
      </c>
    </row>
    <row r="747" spans="14:15" x14ac:dyDescent="0.35">
      <c r="N747" s="60">
        <f ca="1"/>
        <v>0.89897803642515672</v>
      </c>
      <c r="O747" s="60">
        <f ca="1"/>
        <v>1.1932759925817327</v>
      </c>
    </row>
    <row r="748" spans="14:15" x14ac:dyDescent="0.35">
      <c r="N748" s="60">
        <f ca="1"/>
        <v>0.53586648374454959</v>
      </c>
      <c r="O748" s="60">
        <f ca="1"/>
        <v>0.11763096060562073</v>
      </c>
    </row>
    <row r="749" spans="14:15" x14ac:dyDescent="0.35">
      <c r="N749" s="60">
        <f ca="1"/>
        <v>0.24077169559719208</v>
      </c>
      <c r="O749" s="60">
        <f ca="1"/>
        <v>0.28697997510215362</v>
      </c>
    </row>
    <row r="750" spans="14:15" x14ac:dyDescent="0.35">
      <c r="N750" s="60">
        <f ca="1"/>
        <v>0.84126192010982892</v>
      </c>
      <c r="O750" s="60">
        <f ca="1"/>
        <v>0.4759469132359202</v>
      </c>
    </row>
    <row r="751" spans="14:15" x14ac:dyDescent="0.35">
      <c r="N751" s="60">
        <f ca="1"/>
        <v>0.79943332826355962</v>
      </c>
      <c r="O751" s="60">
        <f ca="1"/>
        <v>1.1283716248485671</v>
      </c>
    </row>
    <row r="752" spans="14:15" x14ac:dyDescent="0.35">
      <c r="N752" s="60">
        <f ca="1"/>
        <v>0.4942916872353279</v>
      </c>
      <c r="O752" s="60">
        <f ca="1"/>
        <v>0.30620605822321345</v>
      </c>
    </row>
    <row r="753" spans="14:15" x14ac:dyDescent="0.35">
      <c r="N753" s="60">
        <f ca="1"/>
        <v>0.88671322117589979</v>
      </c>
      <c r="O753" s="60">
        <f ca="1"/>
        <v>0.79754066403951762</v>
      </c>
    </row>
    <row r="754" spans="14:15" x14ac:dyDescent="0.35">
      <c r="N754" s="60">
        <f ca="1"/>
        <v>0.44653737896815493</v>
      </c>
      <c r="O754" s="60">
        <f ca="1"/>
        <v>0.34506992706794681</v>
      </c>
    </row>
    <row r="755" spans="14:15" x14ac:dyDescent="0.35">
      <c r="N755" s="60">
        <f ca="1"/>
        <v>1.511048593607186</v>
      </c>
      <c r="O755" s="60">
        <f ca="1"/>
        <v>0.82946191063953212</v>
      </c>
    </row>
    <row r="756" spans="14:15" x14ac:dyDescent="0.35">
      <c r="N756" s="60">
        <f ca="1"/>
        <v>1.5743686076942578</v>
      </c>
      <c r="O756" s="60">
        <f ca="1"/>
        <v>1.6385637653756233</v>
      </c>
    </row>
    <row r="757" spans="14:15" x14ac:dyDescent="0.35">
      <c r="N757" s="60">
        <f ca="1"/>
        <v>0.74465089540207341</v>
      </c>
      <c r="O757" s="60">
        <f ca="1"/>
        <v>0.91022098404595642</v>
      </c>
    </row>
    <row r="758" spans="14:15" x14ac:dyDescent="0.35">
      <c r="N758" s="60">
        <f ca="1"/>
        <v>0.38247401360322664</v>
      </c>
      <c r="O758" s="60">
        <f ca="1"/>
        <v>1.0528796449309259</v>
      </c>
    </row>
    <row r="759" spans="14:15" x14ac:dyDescent="0.35">
      <c r="N759" s="60">
        <f ca="1"/>
        <v>0.56149966520309491</v>
      </c>
      <c r="O759" s="60">
        <f ca="1"/>
        <v>0.33018988428969287</v>
      </c>
    </row>
    <row r="760" spans="14:15" x14ac:dyDescent="0.35">
      <c r="N760" s="60">
        <f ca="1"/>
        <v>0.19068118691954586</v>
      </c>
      <c r="O760" s="60">
        <f ca="1"/>
        <v>0.30872594815895077</v>
      </c>
    </row>
    <row r="761" spans="14:15" x14ac:dyDescent="0.35">
      <c r="N761" s="60">
        <f ca="1"/>
        <v>0.77292451369374593</v>
      </c>
      <c r="O761" s="60">
        <f ca="1"/>
        <v>0.58790562266564494</v>
      </c>
    </row>
    <row r="762" spans="14:15" x14ac:dyDescent="0.35">
      <c r="N762" s="60">
        <f ca="1"/>
        <v>0.35443624173263555</v>
      </c>
      <c r="O762" s="60">
        <f ca="1"/>
        <v>0.98722779379797243</v>
      </c>
    </row>
    <row r="763" spans="14:15" x14ac:dyDescent="0.35">
      <c r="N763" s="60">
        <f ca="1"/>
        <v>0.69805557695726406</v>
      </c>
      <c r="O763" s="60">
        <f ca="1"/>
        <v>0.28779470160208204</v>
      </c>
    </row>
    <row r="764" spans="14:15" x14ac:dyDescent="0.35">
      <c r="N764" s="60">
        <f ca="1"/>
        <v>0.34591161345553317</v>
      </c>
      <c r="O764" s="60">
        <f ca="1"/>
        <v>0.30420976941975231</v>
      </c>
    </row>
    <row r="765" spans="14:15" x14ac:dyDescent="0.35">
      <c r="N765" s="60">
        <f ca="1"/>
        <v>0.87151251502528149</v>
      </c>
      <c r="O765" s="60">
        <f ca="1"/>
        <v>0.57946950530260299</v>
      </c>
    </row>
    <row r="766" spans="14:15" x14ac:dyDescent="0.35">
      <c r="N766" s="60">
        <f ca="1"/>
        <v>1.6635791580465884</v>
      </c>
      <c r="O766" s="60">
        <f ca="1"/>
        <v>1.6890036827725998</v>
      </c>
    </row>
    <row r="767" spans="14:15" x14ac:dyDescent="0.35">
      <c r="N767" s="60">
        <f ca="1"/>
        <v>1.1746090471403152</v>
      </c>
      <c r="O767" s="60">
        <f ca="1"/>
        <v>1.7540767727525299</v>
      </c>
    </row>
    <row r="768" spans="14:15" x14ac:dyDescent="0.35">
      <c r="N768" s="60">
        <f ca="1"/>
        <v>0.64803279600889174</v>
      </c>
      <c r="O768" s="60">
        <f ca="1"/>
        <v>0.2188957031298942</v>
      </c>
    </row>
    <row r="769" spans="14:15" x14ac:dyDescent="0.35">
      <c r="N769" s="60">
        <f ca="1"/>
        <v>2.1296904772493446</v>
      </c>
      <c r="O769" s="60">
        <f ca="1"/>
        <v>2.0305514539704461</v>
      </c>
    </row>
    <row r="770" spans="14:15" x14ac:dyDescent="0.35">
      <c r="N770" s="60">
        <f ca="1"/>
        <v>1.5180393328810555</v>
      </c>
      <c r="O770" s="60">
        <f ca="1"/>
        <v>1.3730417727007911</v>
      </c>
    </row>
    <row r="771" spans="14:15" x14ac:dyDescent="0.35">
      <c r="N771" s="60">
        <f ca="1"/>
        <v>0.27972949265120534</v>
      </c>
      <c r="O771" s="60">
        <f ca="1"/>
        <v>0.85373293146956586</v>
      </c>
    </row>
    <row r="772" spans="14:15" x14ac:dyDescent="0.35">
      <c r="N772" s="60">
        <f ca="1"/>
        <v>0.84344775975258746</v>
      </c>
      <c r="O772" s="60">
        <f ca="1"/>
        <v>1.0193467611262714</v>
      </c>
    </row>
    <row r="773" spans="14:15" x14ac:dyDescent="0.35">
      <c r="N773" s="60">
        <f ca="1"/>
        <v>1.1437654941888902</v>
      </c>
      <c r="O773" s="60">
        <f ca="1"/>
        <v>1.0022502035403704</v>
      </c>
    </row>
    <row r="774" spans="14:15" x14ac:dyDescent="0.35">
      <c r="N774" s="60">
        <f ca="1"/>
        <v>1.0017911519724567</v>
      </c>
      <c r="O774" s="60">
        <f ca="1"/>
        <v>0.95319267418014963</v>
      </c>
    </row>
    <row r="775" spans="14:15" x14ac:dyDescent="0.35">
      <c r="N775" s="60">
        <f ca="1"/>
        <v>1.0209247302146278</v>
      </c>
      <c r="O775" s="60">
        <f ca="1"/>
        <v>1.3013483072423351</v>
      </c>
    </row>
    <row r="776" spans="14:15" x14ac:dyDescent="0.35">
      <c r="N776" s="60">
        <f ca="1"/>
        <v>0.26500762454203963</v>
      </c>
      <c r="O776" s="60">
        <f ca="1"/>
        <v>0.81433839456484591</v>
      </c>
    </row>
    <row r="777" spans="14:15" x14ac:dyDescent="0.35">
      <c r="N777" s="60">
        <f ca="1"/>
        <v>1.2984184584042673</v>
      </c>
      <c r="O777" s="60">
        <f ca="1"/>
        <v>1.7563197699342745</v>
      </c>
    </row>
    <row r="778" spans="14:15" x14ac:dyDescent="0.35">
      <c r="N778" s="60">
        <f ca="1"/>
        <v>0.80964180339165415</v>
      </c>
      <c r="O778" s="60">
        <f ca="1"/>
        <v>0.79974210299029791</v>
      </c>
    </row>
    <row r="779" spans="14:15" x14ac:dyDescent="0.35">
      <c r="N779" s="60">
        <f ca="1"/>
        <v>0.48286748323480727</v>
      </c>
      <c r="O779" s="60">
        <f ca="1"/>
        <v>0.52069963710321843</v>
      </c>
    </row>
    <row r="780" spans="14:15" x14ac:dyDescent="0.35">
      <c r="N780" s="60">
        <f ca="1"/>
        <v>0.84669541276707438</v>
      </c>
      <c r="O780" s="60">
        <f ca="1"/>
        <v>1.2558341099489085</v>
      </c>
    </row>
    <row r="781" spans="14:15" x14ac:dyDescent="0.35">
      <c r="N781" s="60">
        <f ca="1"/>
        <v>1.0747689792235864</v>
      </c>
      <c r="O781" s="60">
        <f ca="1"/>
        <v>1.5751155615456862</v>
      </c>
    </row>
    <row r="782" spans="14:15" x14ac:dyDescent="0.35">
      <c r="N782" s="60">
        <f ca="1"/>
        <v>0.82120402152925798</v>
      </c>
      <c r="O782" s="60">
        <f ca="1"/>
        <v>1.5156370115443947</v>
      </c>
    </row>
    <row r="783" spans="14:15" x14ac:dyDescent="0.35">
      <c r="N783" s="60">
        <f ca="1"/>
        <v>0.62334298143979305</v>
      </c>
      <c r="O783" s="60">
        <f ca="1"/>
        <v>0.49140931028747403</v>
      </c>
    </row>
    <row r="784" spans="14:15" x14ac:dyDescent="0.35">
      <c r="N784" s="60">
        <f ca="1"/>
        <v>1.1565219534450002</v>
      </c>
      <c r="O784" s="60">
        <f ca="1"/>
        <v>1.6539875607618617</v>
      </c>
    </row>
    <row r="785" spans="14:15" x14ac:dyDescent="0.35">
      <c r="N785" s="60">
        <f ca="1"/>
        <v>1.0391312980788348</v>
      </c>
      <c r="O785" s="60">
        <f ca="1"/>
        <v>0.45109106503495977</v>
      </c>
    </row>
    <row r="786" spans="14:15" x14ac:dyDescent="0.35">
      <c r="N786" s="60">
        <f ca="1"/>
        <v>1.3542654576446564</v>
      </c>
      <c r="O786" s="60">
        <f ca="1"/>
        <v>1.4598099695265496</v>
      </c>
    </row>
    <row r="787" spans="14:15" x14ac:dyDescent="0.35">
      <c r="N787" s="60">
        <f ca="1"/>
        <v>0.71724581023409373</v>
      </c>
      <c r="O787" s="60">
        <f ca="1"/>
        <v>0.5715867264597444</v>
      </c>
    </row>
    <row r="788" spans="14:15" x14ac:dyDescent="0.35">
      <c r="N788" s="60">
        <f ca="1"/>
        <v>0.51339181939087519</v>
      </c>
      <c r="O788" s="60">
        <f ca="1"/>
        <v>0.44298057275229541</v>
      </c>
    </row>
    <row r="789" spans="14:15" x14ac:dyDescent="0.35">
      <c r="N789" s="60">
        <f ca="1"/>
        <v>1.944810289288138</v>
      </c>
      <c r="O789" s="60">
        <f ca="1"/>
        <v>2.2603399594297993</v>
      </c>
    </row>
    <row r="790" spans="14:15" x14ac:dyDescent="0.35">
      <c r="N790" s="60">
        <f ca="1"/>
        <v>0.59675543247242036</v>
      </c>
      <c r="O790" s="60">
        <f ca="1"/>
        <v>0.71896390941810806</v>
      </c>
    </row>
    <row r="791" spans="14:15" x14ac:dyDescent="0.35">
      <c r="N791" s="60">
        <f ca="1"/>
        <v>0.8405664897455164</v>
      </c>
      <c r="O791" s="60">
        <f ca="1"/>
        <v>0.88910339889814705</v>
      </c>
    </row>
    <row r="792" spans="14:15" x14ac:dyDescent="0.35">
      <c r="N792" s="60">
        <f ca="1"/>
        <v>0.5632491779371277</v>
      </c>
      <c r="O792" s="60">
        <f ca="1"/>
        <v>0.71902207633580106</v>
      </c>
    </row>
    <row r="793" spans="14:15" x14ac:dyDescent="0.35">
      <c r="N793" s="60">
        <f ca="1"/>
        <v>1.8313767720304057</v>
      </c>
      <c r="O793" s="60">
        <f ca="1"/>
        <v>1.7028428352097615</v>
      </c>
    </row>
    <row r="794" spans="14:15" x14ac:dyDescent="0.35">
      <c r="N794" s="60">
        <f ca="1"/>
        <v>1.1257544089610605</v>
      </c>
      <c r="O794" s="60">
        <f ca="1"/>
        <v>1.4324073780266966</v>
      </c>
    </row>
    <row r="795" spans="14:15" x14ac:dyDescent="0.35">
      <c r="N795" s="60">
        <f ca="1"/>
        <v>0.92562375398175523</v>
      </c>
      <c r="O795" s="60">
        <f ca="1"/>
        <v>0.85788652879353788</v>
      </c>
    </row>
    <row r="796" spans="14:15" x14ac:dyDescent="0.35">
      <c r="N796" s="60">
        <f ca="1"/>
        <v>0.43073708944833444</v>
      </c>
      <c r="O796" s="60">
        <f ca="1"/>
        <v>0.35973836066243114</v>
      </c>
    </row>
    <row r="797" spans="14:15" x14ac:dyDescent="0.35">
      <c r="N797" s="60">
        <f ca="1"/>
        <v>1.5090552802494288</v>
      </c>
      <c r="O797" s="60">
        <f ca="1"/>
        <v>1.435844219559183</v>
      </c>
    </row>
    <row r="798" spans="14:15" x14ac:dyDescent="0.35">
      <c r="N798" s="60">
        <f ca="1"/>
        <v>1.2526189337666864</v>
      </c>
      <c r="O798" s="60">
        <f ca="1"/>
        <v>0.70342383373063466</v>
      </c>
    </row>
    <row r="799" spans="14:15" x14ac:dyDescent="0.35">
      <c r="N799" s="60">
        <f ca="1"/>
        <v>0.81627776404271257</v>
      </c>
      <c r="O799" s="60">
        <f ca="1"/>
        <v>1.5470702839300319</v>
      </c>
    </row>
    <row r="800" spans="14:15" x14ac:dyDescent="0.35">
      <c r="N800" s="60">
        <f ca="1"/>
        <v>1.3592635781755753</v>
      </c>
      <c r="O800" s="60">
        <f ca="1"/>
        <v>1.5959826213708046</v>
      </c>
    </row>
    <row r="801" spans="14:15" x14ac:dyDescent="0.35">
      <c r="N801" s="60">
        <f ca="1"/>
        <v>0.69190082226659499</v>
      </c>
      <c r="O801" s="60">
        <f ca="1"/>
        <v>0.6489729234800794</v>
      </c>
    </row>
    <row r="802" spans="14:15" x14ac:dyDescent="0.35">
      <c r="N802" s="60">
        <f ca="1"/>
        <v>0.53968968691644725</v>
      </c>
      <c r="O802" s="60">
        <f ca="1"/>
        <v>0.932500756364253</v>
      </c>
    </row>
    <row r="803" spans="14:15" x14ac:dyDescent="0.35">
      <c r="N803" s="60">
        <f ca="1"/>
        <v>0.89769731392234842</v>
      </c>
      <c r="O803" s="60">
        <f ca="1"/>
        <v>1.2716847348306863</v>
      </c>
    </row>
    <row r="804" spans="14:15" x14ac:dyDescent="0.35">
      <c r="N804" s="60">
        <f ca="1"/>
        <v>0.76866555188196573</v>
      </c>
      <c r="O804" s="60">
        <f ca="1"/>
        <v>1.2208367466494574</v>
      </c>
    </row>
    <row r="805" spans="14:15" x14ac:dyDescent="0.35">
      <c r="N805" s="60">
        <f ca="1"/>
        <v>1.4006798993479723</v>
      </c>
      <c r="O805" s="60">
        <f ca="1"/>
        <v>1.7656037405693799</v>
      </c>
    </row>
    <row r="806" spans="14:15" x14ac:dyDescent="0.35">
      <c r="N806" s="60">
        <f ca="1"/>
        <v>1.1897374937098826</v>
      </c>
      <c r="O806" s="60">
        <f ca="1"/>
        <v>0.63407876061503321</v>
      </c>
    </row>
    <row r="807" spans="14:15" x14ac:dyDescent="0.35">
      <c r="N807" s="60">
        <f ca="1"/>
        <v>0.59961908241605844</v>
      </c>
      <c r="O807" s="60">
        <f ca="1"/>
        <v>0.77107076532690866</v>
      </c>
    </row>
    <row r="808" spans="14:15" x14ac:dyDescent="0.35">
      <c r="N808" s="60">
        <f ca="1"/>
        <v>0.17838834888396377</v>
      </c>
      <c r="O808" s="60">
        <f ca="1"/>
        <v>0.6492105251981779</v>
      </c>
    </row>
    <row r="809" spans="14:15" x14ac:dyDescent="0.35">
      <c r="N809" s="60">
        <f ca="1"/>
        <v>0.79356786373501353</v>
      </c>
      <c r="O809" s="60">
        <f ca="1"/>
        <v>1.3666729350046964</v>
      </c>
    </row>
    <row r="810" spans="14:15" x14ac:dyDescent="0.35">
      <c r="N810" s="60">
        <f ca="1"/>
        <v>1.1454820046689602</v>
      </c>
      <c r="O810" s="60">
        <f ca="1"/>
        <v>1.5341735523868421</v>
      </c>
    </row>
    <row r="811" spans="14:15" x14ac:dyDescent="0.35">
      <c r="N811" s="60">
        <f ca="1"/>
        <v>2.0007355281152512</v>
      </c>
      <c r="O811" s="60">
        <f ca="1"/>
        <v>1.9567708028301412</v>
      </c>
    </row>
    <row r="812" spans="14:15" x14ac:dyDescent="0.35">
      <c r="N812" s="60">
        <f ca="1"/>
        <v>3.8504073240259493E-2</v>
      </c>
      <c r="O812" s="60">
        <f ca="1"/>
        <v>-0.61911662734348005</v>
      </c>
    </row>
    <row r="813" spans="14:15" x14ac:dyDescent="0.35">
      <c r="N813" s="60">
        <f ca="1"/>
        <v>1.0651752667906493</v>
      </c>
      <c r="O813" s="60">
        <f ca="1"/>
        <v>0.6823009416005853</v>
      </c>
    </row>
    <row r="814" spans="14:15" x14ac:dyDescent="0.35">
      <c r="N814" s="60">
        <f ca="1"/>
        <v>0.56658806776603288</v>
      </c>
      <c r="O814" s="60">
        <f ca="1"/>
        <v>0.70590441665609305</v>
      </c>
    </row>
    <row r="815" spans="14:15" x14ac:dyDescent="0.35">
      <c r="N815" s="60">
        <f ca="1"/>
        <v>0.97860823838789157</v>
      </c>
      <c r="O815" s="60">
        <f ca="1"/>
        <v>0.43109689524116956</v>
      </c>
    </row>
    <row r="816" spans="14:15" x14ac:dyDescent="0.35">
      <c r="N816" s="60">
        <f ca="1"/>
        <v>1.4982011560975308</v>
      </c>
      <c r="O816" s="60">
        <f ca="1"/>
        <v>1.7855145557961176</v>
      </c>
    </row>
    <row r="817" spans="14:15" x14ac:dyDescent="0.35">
      <c r="N817" s="60">
        <f ca="1"/>
        <v>1.6130657624965721</v>
      </c>
      <c r="O817" s="60">
        <f ca="1"/>
        <v>1.1416699625513176</v>
      </c>
    </row>
    <row r="818" spans="14:15" x14ac:dyDescent="0.35">
      <c r="N818" s="60">
        <f ca="1"/>
        <v>1.1576940154714346</v>
      </c>
      <c r="O818" s="60">
        <f ca="1"/>
        <v>1.0892313678965735</v>
      </c>
    </row>
    <row r="819" spans="14:15" x14ac:dyDescent="0.35">
      <c r="N819" s="60">
        <f ca="1"/>
        <v>1.0808844536589068</v>
      </c>
      <c r="O819" s="60">
        <f ca="1"/>
        <v>0.85442819519907953</v>
      </c>
    </row>
    <row r="820" spans="14:15" x14ac:dyDescent="0.35">
      <c r="N820" s="60">
        <f ca="1"/>
        <v>1.119513438783432</v>
      </c>
      <c r="O820" s="60">
        <f ca="1"/>
        <v>1.0074611895555692</v>
      </c>
    </row>
    <row r="821" spans="14:15" x14ac:dyDescent="0.35">
      <c r="N821" s="60">
        <f ca="1"/>
        <v>1.2799565364928742</v>
      </c>
      <c r="O821" s="60">
        <f ca="1"/>
        <v>1.1479883922296465</v>
      </c>
    </row>
    <row r="822" spans="14:15" x14ac:dyDescent="0.35">
      <c r="N822" s="60">
        <f ca="1"/>
        <v>0.54586510606132277</v>
      </c>
      <c r="O822" s="60">
        <f ca="1"/>
        <v>-0.11941357289581633</v>
      </c>
    </row>
    <row r="823" spans="14:15" x14ac:dyDescent="0.35">
      <c r="N823" s="60">
        <f ca="1"/>
        <v>1.5062008191576717</v>
      </c>
      <c r="O823" s="60">
        <f ca="1"/>
        <v>2.0152599896866166</v>
      </c>
    </row>
    <row r="824" spans="14:15" x14ac:dyDescent="0.35">
      <c r="N824" s="60">
        <f ca="1"/>
        <v>0.32900149187788513</v>
      </c>
      <c r="O824" s="60">
        <f ca="1"/>
        <v>0.57629530454681965</v>
      </c>
    </row>
    <row r="825" spans="14:15" x14ac:dyDescent="0.35">
      <c r="N825" s="60">
        <f ca="1"/>
        <v>1.2110637893030509</v>
      </c>
      <c r="O825" s="60">
        <f ca="1"/>
        <v>1.9374041822932919</v>
      </c>
    </row>
    <row r="826" spans="14:15" x14ac:dyDescent="0.35">
      <c r="N826" s="60">
        <f ca="1"/>
        <v>1.2470786576704582</v>
      </c>
      <c r="O826" s="60">
        <f ca="1"/>
        <v>1.9068530626483202</v>
      </c>
    </row>
    <row r="827" spans="14:15" x14ac:dyDescent="0.35">
      <c r="N827" s="60">
        <f ca="1"/>
        <v>0.69372608158648397</v>
      </c>
      <c r="O827" s="60">
        <f ca="1"/>
        <v>0.16925774489804291</v>
      </c>
    </row>
    <row r="828" spans="14:15" x14ac:dyDescent="0.35">
      <c r="N828" s="60">
        <f ca="1"/>
        <v>0.60224622271553896</v>
      </c>
      <c r="O828" s="60">
        <f ca="1"/>
        <v>0.41283086052554269</v>
      </c>
    </row>
    <row r="829" spans="14:15" x14ac:dyDescent="0.35">
      <c r="N829" s="60">
        <f ca="1"/>
        <v>0.64679198966509888</v>
      </c>
      <c r="O829" s="60">
        <f ca="1"/>
        <v>0.39328078911014142</v>
      </c>
    </row>
    <row r="830" spans="14:15" x14ac:dyDescent="0.35">
      <c r="N830" s="60">
        <f ca="1"/>
        <v>1.1258056329266817</v>
      </c>
      <c r="O830" s="60">
        <f ca="1"/>
        <v>1.7696132881932252</v>
      </c>
    </row>
    <row r="831" spans="14:15" x14ac:dyDescent="0.35">
      <c r="N831" s="60">
        <f ca="1"/>
        <v>2.2488917688771011</v>
      </c>
      <c r="O831" s="60">
        <f ca="1"/>
        <v>2.5383376638475101</v>
      </c>
    </row>
    <row r="832" spans="14:15" x14ac:dyDescent="0.35">
      <c r="N832" s="60">
        <f ca="1"/>
        <v>0.70296995665247564</v>
      </c>
      <c r="O832" s="60">
        <f ca="1"/>
        <v>0.54172968273611333</v>
      </c>
    </row>
    <row r="833" spans="14:15" x14ac:dyDescent="0.35">
      <c r="N833" s="60">
        <f ca="1"/>
        <v>1.2327909354971927</v>
      </c>
      <c r="O833" s="60">
        <f ca="1"/>
        <v>1.4820754513058232</v>
      </c>
    </row>
    <row r="834" spans="14:15" x14ac:dyDescent="0.35">
      <c r="N834" s="60">
        <f ca="1"/>
        <v>0.77196004852693556</v>
      </c>
      <c r="O834" s="60">
        <f ca="1"/>
        <v>0.6902646187131728</v>
      </c>
    </row>
    <row r="835" spans="14:15" x14ac:dyDescent="0.35">
      <c r="N835" s="60">
        <f ca="1"/>
        <v>0.39896140007942854</v>
      </c>
      <c r="O835" s="60">
        <f ca="1"/>
        <v>0.34950189612422755</v>
      </c>
    </row>
    <row r="836" spans="14:15" x14ac:dyDescent="0.35">
      <c r="N836" s="60">
        <f ca="1"/>
        <v>1.0842404832350614</v>
      </c>
      <c r="O836" s="60">
        <f ca="1"/>
        <v>0.72236268406956994</v>
      </c>
    </row>
    <row r="837" spans="14:15" x14ac:dyDescent="0.35">
      <c r="N837" s="60">
        <f ca="1"/>
        <v>0.8952360338499501</v>
      </c>
      <c r="O837" s="60">
        <f ca="1"/>
        <v>0.3238173275539018</v>
      </c>
    </row>
    <row r="838" spans="14:15" x14ac:dyDescent="0.35">
      <c r="N838" s="60">
        <f ca="1"/>
        <v>0.8487506323114441</v>
      </c>
      <c r="O838" s="60">
        <f ca="1"/>
        <v>0.41423195898289678</v>
      </c>
    </row>
    <row r="839" spans="14:15" x14ac:dyDescent="0.35">
      <c r="N839" s="60">
        <f ca="1"/>
        <v>1.2160125359983835</v>
      </c>
      <c r="O839" s="60">
        <f ca="1"/>
        <v>1.6656772840499228</v>
      </c>
    </row>
    <row r="840" spans="14:15" x14ac:dyDescent="0.35">
      <c r="N840" s="60">
        <f ca="1"/>
        <v>1.2298139097587182</v>
      </c>
      <c r="O840" s="60">
        <f ca="1"/>
        <v>1.178283762630455</v>
      </c>
    </row>
    <row r="841" spans="14:15" x14ac:dyDescent="0.35">
      <c r="N841" s="60">
        <f ca="1"/>
        <v>2.5585187374865561</v>
      </c>
      <c r="O841" s="60">
        <f ca="1"/>
        <v>2.5432984250703519</v>
      </c>
    </row>
    <row r="842" spans="14:15" x14ac:dyDescent="0.35">
      <c r="N842" s="60">
        <f ca="1"/>
        <v>1.0926422716166624</v>
      </c>
      <c r="O842" s="60">
        <f ca="1"/>
        <v>1.885405631164859</v>
      </c>
    </row>
    <row r="843" spans="14:15" x14ac:dyDescent="0.35">
      <c r="N843" s="60">
        <f ca="1"/>
        <v>0.99537642761037171</v>
      </c>
      <c r="O843" s="60">
        <f ca="1"/>
        <v>0.83396099225177989</v>
      </c>
    </row>
    <row r="844" spans="14:15" x14ac:dyDescent="0.35">
      <c r="N844" s="60">
        <f ca="1"/>
        <v>0.34019738655777276</v>
      </c>
      <c r="O844" s="60">
        <f ca="1"/>
        <v>0.27567369071112796</v>
      </c>
    </row>
    <row r="845" spans="14:15" x14ac:dyDescent="0.35">
      <c r="N845" s="60">
        <f ca="1"/>
        <v>2.2831800342821964</v>
      </c>
      <c r="O845" s="60">
        <f ca="1"/>
        <v>2.198418274152568</v>
      </c>
    </row>
    <row r="846" spans="14:15" x14ac:dyDescent="0.35">
      <c r="N846" s="60">
        <f ca="1"/>
        <v>0.94292301095000519</v>
      </c>
      <c r="O846" s="60">
        <f ca="1"/>
        <v>0.65148900366561213</v>
      </c>
    </row>
    <row r="847" spans="14:15" x14ac:dyDescent="0.35">
      <c r="N847" s="60">
        <f ca="1"/>
        <v>1.0161309821471944</v>
      </c>
      <c r="O847" s="60">
        <f ca="1"/>
        <v>1.4278100710125576</v>
      </c>
    </row>
    <row r="848" spans="14:15" x14ac:dyDescent="0.35">
      <c r="N848" s="60">
        <f ca="1"/>
        <v>1.2069793355235185</v>
      </c>
      <c r="O848" s="60">
        <f ca="1"/>
        <v>0.92403242033929067</v>
      </c>
    </row>
    <row r="849" spans="14:15" x14ac:dyDescent="0.35">
      <c r="N849" s="60">
        <f ca="1"/>
        <v>0.54397570811347273</v>
      </c>
      <c r="O849" s="60">
        <f ca="1"/>
        <v>0.23568573271370047</v>
      </c>
    </row>
    <row r="850" spans="14:15" x14ac:dyDescent="0.35">
      <c r="N850" s="60">
        <f ca="1"/>
        <v>0.54029814225017414</v>
      </c>
      <c r="O850" s="60">
        <f ca="1"/>
        <v>0.91518582310391572</v>
      </c>
    </row>
    <row r="851" spans="14:15" x14ac:dyDescent="0.35">
      <c r="N851" s="60">
        <f ca="1"/>
        <v>0.73436089672559379</v>
      </c>
      <c r="O851" s="60">
        <f ca="1"/>
        <v>0.35667746626267083</v>
      </c>
    </row>
    <row r="852" spans="14:15" x14ac:dyDescent="0.35">
      <c r="N852" s="60">
        <f ca="1"/>
        <v>0.30359286780363026</v>
      </c>
      <c r="O852" s="60">
        <f ca="1"/>
        <v>0.2647636199919598</v>
      </c>
    </row>
    <row r="853" spans="14:15" x14ac:dyDescent="0.35">
      <c r="N853" s="60">
        <f ca="1"/>
        <v>0.7009896978911635</v>
      </c>
      <c r="O853" s="60">
        <f ca="1"/>
        <v>0.6774328558186945</v>
      </c>
    </row>
    <row r="854" spans="14:15" x14ac:dyDescent="0.35">
      <c r="N854" s="60">
        <f ca="1"/>
        <v>1.0295050008658826</v>
      </c>
      <c r="O854" s="60">
        <f ca="1"/>
        <v>0.92404940517051237</v>
      </c>
    </row>
    <row r="855" spans="14:15" x14ac:dyDescent="0.35">
      <c r="N855" s="60">
        <f ca="1"/>
        <v>0.77374660623117342</v>
      </c>
      <c r="O855" s="60">
        <f ca="1"/>
        <v>0.91518870619607939</v>
      </c>
    </row>
    <row r="856" spans="14:15" x14ac:dyDescent="0.35">
      <c r="N856" s="60">
        <f ca="1"/>
        <v>1.7182788074471582</v>
      </c>
      <c r="O856" s="60">
        <f ca="1"/>
        <v>1.7005967565558424</v>
      </c>
    </row>
    <row r="857" spans="14:15" x14ac:dyDescent="0.35">
      <c r="N857" s="60">
        <f ca="1"/>
        <v>0.22407244087553055</v>
      </c>
      <c r="O857" s="60">
        <f ca="1"/>
        <v>-0.43570763082477382</v>
      </c>
    </row>
    <row r="858" spans="14:15" x14ac:dyDescent="0.35">
      <c r="N858" s="60">
        <f ca="1"/>
        <v>1.3703342527041686</v>
      </c>
      <c r="O858" s="60">
        <f ca="1"/>
        <v>1.3681592341265671</v>
      </c>
    </row>
    <row r="859" spans="14:15" x14ac:dyDescent="0.35">
      <c r="N859" s="60">
        <f ca="1"/>
        <v>0.79861078157344323</v>
      </c>
      <c r="O859" s="60">
        <f ca="1"/>
        <v>1.2823025472811236</v>
      </c>
    </row>
    <row r="860" spans="14:15" x14ac:dyDescent="0.35">
      <c r="N860" s="60">
        <f ca="1"/>
        <v>0.8073314277527559</v>
      </c>
      <c r="O860" s="60">
        <f ca="1"/>
        <v>0.20175232134470722</v>
      </c>
    </row>
    <row r="861" spans="14:15" x14ac:dyDescent="0.35">
      <c r="N861" s="60">
        <f ca="1"/>
        <v>0.53239932103879806</v>
      </c>
      <c r="O861" s="60">
        <f ca="1"/>
        <v>0.61160521879288354</v>
      </c>
    </row>
    <row r="862" spans="14:15" x14ac:dyDescent="0.35">
      <c r="N862" s="60">
        <f ca="1"/>
        <v>0.95543086970164082</v>
      </c>
      <c r="O862" s="60">
        <f ca="1"/>
        <v>1.4799916178341137</v>
      </c>
    </row>
    <row r="863" spans="14:15" x14ac:dyDescent="0.35">
      <c r="N863" s="60">
        <f ca="1"/>
        <v>1.6804078908379667</v>
      </c>
      <c r="O863" s="60">
        <f ca="1"/>
        <v>2.6186651126296061</v>
      </c>
    </row>
    <row r="864" spans="14:15" x14ac:dyDescent="0.35">
      <c r="N864" s="60">
        <f ca="1"/>
        <v>0.6318902258757767</v>
      </c>
      <c r="O864" s="60">
        <f ca="1"/>
        <v>0.80834577201399938</v>
      </c>
    </row>
    <row r="865" spans="14:15" x14ac:dyDescent="0.35">
      <c r="N865" s="60">
        <f ca="1"/>
        <v>1.0893558788914091</v>
      </c>
      <c r="O865" s="60">
        <f ca="1"/>
        <v>1.261100829064784</v>
      </c>
    </row>
    <row r="866" spans="14:15" x14ac:dyDescent="0.35">
      <c r="N866" s="60">
        <f ca="1"/>
        <v>0.61240282944605562</v>
      </c>
      <c r="O866" s="60">
        <f ca="1"/>
        <v>0.47042625247045822</v>
      </c>
    </row>
    <row r="867" spans="14:15" x14ac:dyDescent="0.35">
      <c r="N867" s="60">
        <f ca="1"/>
        <v>0.59181638502660705</v>
      </c>
      <c r="O867" s="60">
        <f ca="1"/>
        <v>0.9951262108434682</v>
      </c>
    </row>
    <row r="868" spans="14:15" x14ac:dyDescent="0.35">
      <c r="N868" s="60">
        <f ca="1"/>
        <v>0.5279914995568733</v>
      </c>
      <c r="O868" s="60">
        <f ca="1"/>
        <v>0.51145229020521732</v>
      </c>
    </row>
    <row r="869" spans="14:15" x14ac:dyDescent="0.35">
      <c r="N869" s="60">
        <f ca="1"/>
        <v>0.83406443191351098</v>
      </c>
      <c r="O869" s="60">
        <f ca="1"/>
        <v>1.0395174570765786</v>
      </c>
    </row>
    <row r="870" spans="14:15" x14ac:dyDescent="0.35">
      <c r="N870" s="60">
        <f ca="1"/>
        <v>1.5882040503697159</v>
      </c>
      <c r="O870" s="60">
        <f ca="1"/>
        <v>1.8529794006617091</v>
      </c>
    </row>
    <row r="871" spans="14:15" x14ac:dyDescent="0.35">
      <c r="N871" s="60">
        <f ca="1"/>
        <v>1.5346082557692244</v>
      </c>
      <c r="O871" s="60">
        <f ca="1"/>
        <v>1.535127564997445</v>
      </c>
    </row>
    <row r="872" spans="14:15" x14ac:dyDescent="0.35">
      <c r="N872" s="60">
        <f ca="1"/>
        <v>1.2467043127557282</v>
      </c>
      <c r="O872" s="60">
        <f ca="1"/>
        <v>1.1674885804811799</v>
      </c>
    </row>
    <row r="873" spans="14:15" x14ac:dyDescent="0.35">
      <c r="N873" s="60">
        <f ca="1"/>
        <v>0.55886193961818331</v>
      </c>
      <c r="O873" s="60">
        <f ca="1"/>
        <v>0.51320569351784262</v>
      </c>
    </row>
    <row r="874" spans="14:15" x14ac:dyDescent="0.35">
      <c r="N874" s="60">
        <f ca="1"/>
        <v>0.42182318548630632</v>
      </c>
      <c r="O874" s="60">
        <f ca="1"/>
        <v>0.38469811795851305</v>
      </c>
    </row>
    <row r="875" spans="14:15" x14ac:dyDescent="0.35">
      <c r="N875" s="60">
        <f ca="1"/>
        <v>1.7537096976707336</v>
      </c>
      <c r="O875" s="60">
        <f ca="1"/>
        <v>1.2609394015694388</v>
      </c>
    </row>
    <row r="876" spans="14:15" x14ac:dyDescent="0.35">
      <c r="N876" s="60">
        <f ca="1"/>
        <v>2.9221550214350436</v>
      </c>
      <c r="O876" s="60">
        <f ca="1"/>
        <v>3.4753922047315204</v>
      </c>
    </row>
    <row r="877" spans="14:15" x14ac:dyDescent="0.35">
      <c r="N877" s="60">
        <f ca="1"/>
        <v>1.5334473156594721</v>
      </c>
      <c r="O877" s="60">
        <f ca="1"/>
        <v>0.94642895162806118</v>
      </c>
    </row>
    <row r="878" spans="14:15" x14ac:dyDescent="0.35">
      <c r="N878" s="60">
        <f ca="1"/>
        <v>0.71592031913633958</v>
      </c>
      <c r="O878" s="60">
        <f ca="1"/>
        <v>1.0636098862994685</v>
      </c>
    </row>
    <row r="879" spans="14:15" x14ac:dyDescent="0.35">
      <c r="N879" s="60">
        <f ca="1"/>
        <v>1.6212125063226153</v>
      </c>
      <c r="O879" s="60">
        <f ca="1"/>
        <v>1.6742215171396686</v>
      </c>
    </row>
    <row r="880" spans="14:15" x14ac:dyDescent="0.35">
      <c r="N880" s="60">
        <f ca="1"/>
        <v>0.6082859524952321</v>
      </c>
      <c r="O880" s="60">
        <f ca="1"/>
        <v>0.27329301102817549</v>
      </c>
    </row>
    <row r="881" spans="14:15" x14ac:dyDescent="0.35">
      <c r="N881" s="60">
        <f ca="1"/>
        <v>2.1426449165002288</v>
      </c>
      <c r="O881" s="60">
        <f ca="1"/>
        <v>2.2872749856381023</v>
      </c>
    </row>
    <row r="882" spans="14:15" x14ac:dyDescent="0.35">
      <c r="N882" s="60">
        <f ca="1"/>
        <v>0.77898280132863229</v>
      </c>
      <c r="O882" s="60">
        <f ca="1"/>
        <v>0.59097651574661458</v>
      </c>
    </row>
    <row r="883" spans="14:15" x14ac:dyDescent="0.35">
      <c r="N883" s="60">
        <f ca="1"/>
        <v>0.44429678024360636</v>
      </c>
      <c r="O883" s="60">
        <f ca="1"/>
        <v>0.45316566847100004</v>
      </c>
    </row>
    <row r="884" spans="14:15" x14ac:dyDescent="0.35">
      <c r="N884" s="60">
        <f ca="1"/>
        <v>0.56306967149931297</v>
      </c>
      <c r="O884" s="60">
        <f ca="1"/>
        <v>0.35734535171709236</v>
      </c>
    </row>
    <row r="885" spans="14:15" x14ac:dyDescent="0.35">
      <c r="N885" s="60">
        <f ca="1"/>
        <v>1.4185266161223684</v>
      </c>
      <c r="O885" s="60">
        <f ca="1"/>
        <v>0.77048981113107173</v>
      </c>
    </row>
    <row r="886" spans="14:15" x14ac:dyDescent="0.35">
      <c r="N886" s="60">
        <f ca="1"/>
        <v>0.78113120958348559</v>
      </c>
      <c r="O886" s="60">
        <f ca="1"/>
        <v>1.0068797328373056</v>
      </c>
    </row>
    <row r="887" spans="14:15" x14ac:dyDescent="0.35">
      <c r="N887" s="60">
        <f ca="1"/>
        <v>1.0164915919742352</v>
      </c>
      <c r="O887" s="60">
        <f ca="1"/>
        <v>1.726610077423774</v>
      </c>
    </row>
    <row r="888" spans="14:15" x14ac:dyDescent="0.35">
      <c r="N888" s="60">
        <f ca="1"/>
        <v>2.0890420766526319</v>
      </c>
      <c r="O888" s="60">
        <f ca="1"/>
        <v>1.4648465301925246</v>
      </c>
    </row>
    <row r="889" spans="14:15" x14ac:dyDescent="0.35">
      <c r="N889" s="60">
        <f ca="1"/>
        <v>0.77517273369343964</v>
      </c>
      <c r="O889" s="60">
        <f ca="1"/>
        <v>0.58958957845134607</v>
      </c>
    </row>
    <row r="890" spans="14:15" x14ac:dyDescent="0.35">
      <c r="N890" s="60">
        <f ca="1"/>
        <v>0.86751205678382892</v>
      </c>
      <c r="O890" s="60">
        <f ca="1"/>
        <v>1.1465526611335959</v>
      </c>
    </row>
    <row r="891" spans="14:15" x14ac:dyDescent="0.35">
      <c r="N891" s="60">
        <f ca="1"/>
        <v>2.0011553981445007</v>
      </c>
      <c r="O891" s="60">
        <f ca="1"/>
        <v>1.593791010551358</v>
      </c>
    </row>
    <row r="892" spans="14:15" x14ac:dyDescent="0.35">
      <c r="N892" s="60">
        <f ca="1"/>
        <v>0.69762891588624976</v>
      </c>
      <c r="O892" s="60">
        <f ca="1"/>
        <v>1.3611146178565925</v>
      </c>
    </row>
    <row r="893" spans="14:15" x14ac:dyDescent="0.35">
      <c r="N893" s="60">
        <f ca="1"/>
        <v>0.38834153996463905</v>
      </c>
      <c r="O893" s="60">
        <f ca="1"/>
        <v>6.3887258395012858E-2</v>
      </c>
    </row>
    <row r="894" spans="14:15" x14ac:dyDescent="0.35">
      <c r="N894" s="60">
        <f ca="1"/>
        <v>1.365469606977455</v>
      </c>
      <c r="O894" s="60">
        <f ca="1"/>
        <v>0.66126008576309792</v>
      </c>
    </row>
    <row r="895" spans="14:15" x14ac:dyDescent="0.35">
      <c r="N895" s="60">
        <f ca="1"/>
        <v>1.2522756977083329</v>
      </c>
      <c r="O895" s="60">
        <f ca="1"/>
        <v>1.59072265044179</v>
      </c>
    </row>
    <row r="896" spans="14:15" x14ac:dyDescent="0.35">
      <c r="N896" s="60">
        <f ca="1"/>
        <v>0.71931510113170793</v>
      </c>
      <c r="O896" s="60">
        <f ca="1"/>
        <v>0.87365502046740862</v>
      </c>
    </row>
    <row r="897" spans="14:15" x14ac:dyDescent="0.35">
      <c r="N897" s="60">
        <f ca="1"/>
        <v>0.60263122685029358</v>
      </c>
      <c r="O897" s="60">
        <f ca="1"/>
        <v>0.32487013884760862</v>
      </c>
    </row>
    <row r="898" spans="14:15" x14ac:dyDescent="0.35">
      <c r="N898" s="60">
        <f ca="1"/>
        <v>0.87742925300491181</v>
      </c>
      <c r="O898" s="60">
        <f ca="1"/>
        <v>0.41609756511888918</v>
      </c>
    </row>
    <row r="899" spans="14:15" x14ac:dyDescent="0.35">
      <c r="N899" s="60">
        <f ca="1"/>
        <v>0.572457697324949</v>
      </c>
      <c r="O899" s="60">
        <f ca="1"/>
        <v>0.60778379803068139</v>
      </c>
    </row>
    <row r="900" spans="14:15" x14ac:dyDescent="0.35">
      <c r="N900" s="60">
        <f ca="1"/>
        <v>0.55902345229623196</v>
      </c>
      <c r="O900" s="60">
        <f ca="1"/>
        <v>1.1355305810997753</v>
      </c>
    </row>
    <row r="901" spans="14:15" x14ac:dyDescent="0.35">
      <c r="N901" s="60">
        <f ca="1"/>
        <v>1.7502458830958993</v>
      </c>
      <c r="O901" s="60">
        <f ca="1"/>
        <v>2.148640395628556</v>
      </c>
    </row>
    <row r="902" spans="14:15" x14ac:dyDescent="0.35">
      <c r="N902" s="60">
        <f ca="1"/>
        <v>1.53666812569709</v>
      </c>
      <c r="O902" s="60">
        <f ca="1"/>
        <v>1.7144434342231141</v>
      </c>
    </row>
    <row r="903" spans="14:15" x14ac:dyDescent="0.35">
      <c r="N903" s="60">
        <f ca="1"/>
        <v>0.78136977337826019</v>
      </c>
      <c r="O903" s="60">
        <f ca="1"/>
        <v>0.55798382866153373</v>
      </c>
    </row>
    <row r="904" spans="14:15" x14ac:dyDescent="0.35">
      <c r="N904" s="60">
        <f ca="1"/>
        <v>0.80205970554974437</v>
      </c>
      <c r="O904" s="60">
        <f ca="1"/>
        <v>0.31720293267513888</v>
      </c>
    </row>
    <row r="905" spans="14:15" x14ac:dyDescent="0.35">
      <c r="N905" s="60">
        <f ca="1"/>
        <v>1.0783243655144998</v>
      </c>
      <c r="O905" s="60">
        <f ca="1"/>
        <v>0.85276712198282334</v>
      </c>
    </row>
    <row r="906" spans="14:15" x14ac:dyDescent="0.35">
      <c r="N906" s="60">
        <f ca="1"/>
        <v>0.76339867830115415</v>
      </c>
      <c r="O906" s="60">
        <f ca="1"/>
        <v>1.2263506553552008</v>
      </c>
    </row>
    <row r="907" spans="14:15" x14ac:dyDescent="0.35">
      <c r="N907" s="60">
        <f ca="1"/>
        <v>0.69329486667151685</v>
      </c>
      <c r="O907" s="60">
        <f ca="1"/>
        <v>0.77875548127689975</v>
      </c>
    </row>
    <row r="908" spans="14:15" x14ac:dyDescent="0.35">
      <c r="N908" s="60">
        <f ca="1"/>
        <v>0.76021827430112754</v>
      </c>
      <c r="O908" s="60">
        <f ca="1"/>
        <v>8.7837676767915096E-2</v>
      </c>
    </row>
    <row r="909" spans="14:15" x14ac:dyDescent="0.35">
      <c r="N909" s="60">
        <f ca="1"/>
        <v>0.82416433201882011</v>
      </c>
      <c r="O909" s="60">
        <f ca="1"/>
        <v>1.2086908409438752</v>
      </c>
    </row>
    <row r="910" spans="14:15" x14ac:dyDescent="0.35">
      <c r="N910" s="60">
        <f ca="1"/>
        <v>0.81328102371879163</v>
      </c>
      <c r="O910" s="60">
        <f ca="1"/>
        <v>0.39360059807904874</v>
      </c>
    </row>
    <row r="911" spans="14:15" x14ac:dyDescent="0.35">
      <c r="N911" s="60">
        <f ca="1"/>
        <v>0.44243588809802803</v>
      </c>
      <c r="O911" s="60">
        <f ca="1"/>
        <v>0.48732607704516967</v>
      </c>
    </row>
    <row r="912" spans="14:15" x14ac:dyDescent="0.35">
      <c r="N912" s="60">
        <f ca="1"/>
        <v>0.4817095921328306</v>
      </c>
      <c r="O912" s="60">
        <f ca="1"/>
        <v>0.42493191763678417</v>
      </c>
    </row>
    <row r="913" spans="14:15" x14ac:dyDescent="0.35">
      <c r="N913" s="60">
        <f ca="1"/>
        <v>1.2172212806043845</v>
      </c>
      <c r="O913" s="60">
        <f ca="1"/>
        <v>0.99803309914696503</v>
      </c>
    </row>
    <row r="914" spans="14:15" x14ac:dyDescent="0.35">
      <c r="N914" s="60">
        <f ca="1"/>
        <v>1.9989654448075693</v>
      </c>
      <c r="O914" s="60">
        <f ca="1"/>
        <v>2.4688603255306072</v>
      </c>
    </row>
    <row r="915" spans="14:15" x14ac:dyDescent="0.35">
      <c r="N915" s="60">
        <f ca="1"/>
        <v>1.0748683938805283</v>
      </c>
      <c r="O915" s="60">
        <f ca="1"/>
        <v>0.89954253694391839</v>
      </c>
    </row>
    <row r="916" spans="14:15" x14ac:dyDescent="0.35">
      <c r="N916" s="60">
        <f ca="1"/>
        <v>1.4252023360457136</v>
      </c>
      <c r="O916" s="60">
        <f ca="1"/>
        <v>1.6500009452979638</v>
      </c>
    </row>
    <row r="917" spans="14:15" x14ac:dyDescent="0.35">
      <c r="N917" s="60">
        <f ca="1"/>
        <v>0.85052787891115866</v>
      </c>
      <c r="O917" s="60">
        <f ca="1"/>
        <v>0.80903458161686559</v>
      </c>
    </row>
    <row r="918" spans="14:15" x14ac:dyDescent="0.35">
      <c r="N918" s="60">
        <f ca="1"/>
        <v>0.74152134258899527</v>
      </c>
      <c r="O918" s="60">
        <f ca="1"/>
        <v>0.78475537023103803</v>
      </c>
    </row>
    <row r="919" spans="14:15" x14ac:dyDescent="0.35">
      <c r="N919" s="60">
        <f ca="1"/>
        <v>1.3870124512860771</v>
      </c>
      <c r="O919" s="60">
        <f ca="1"/>
        <v>2.4361534230456199</v>
      </c>
    </row>
    <row r="920" spans="14:15" x14ac:dyDescent="0.35">
      <c r="N920" s="60">
        <f ca="1"/>
        <v>0.23796057262609699</v>
      </c>
      <c r="O920" s="60">
        <f ca="1"/>
        <v>0.31413847564114494</v>
      </c>
    </row>
    <row r="921" spans="14:15" x14ac:dyDescent="0.35">
      <c r="N921" s="60">
        <f ca="1"/>
        <v>0.84739522775605802</v>
      </c>
      <c r="O921" s="60">
        <f ca="1"/>
        <v>0.18801641566938876</v>
      </c>
    </row>
    <row r="922" spans="14:15" x14ac:dyDescent="0.35">
      <c r="N922" s="60">
        <f ca="1"/>
        <v>1.3267317797936422</v>
      </c>
      <c r="O922" s="60">
        <f ca="1"/>
        <v>0.72020553054230863</v>
      </c>
    </row>
    <row r="923" spans="14:15" x14ac:dyDescent="0.35">
      <c r="N923" s="60">
        <f ca="1"/>
        <v>0.92312566037606025</v>
      </c>
      <c r="O923" s="60">
        <f ca="1"/>
        <v>0.48455181293858973</v>
      </c>
    </row>
    <row r="924" spans="14:15" x14ac:dyDescent="0.35">
      <c r="N924" s="60">
        <f ca="1"/>
        <v>1.1144964108624629</v>
      </c>
      <c r="O924" s="60">
        <f ca="1"/>
        <v>0.83253696110995001</v>
      </c>
    </row>
    <row r="925" spans="14:15" x14ac:dyDescent="0.35">
      <c r="N925" s="60">
        <f ca="1"/>
        <v>0.98446741706583307</v>
      </c>
      <c r="O925" s="60">
        <f ca="1"/>
        <v>0.94604134182098421</v>
      </c>
    </row>
    <row r="926" spans="14:15" x14ac:dyDescent="0.35">
      <c r="N926" s="60">
        <f ca="1"/>
        <v>1.40159536432149</v>
      </c>
      <c r="O926" s="60">
        <f ca="1"/>
        <v>1.7276395699549822</v>
      </c>
    </row>
    <row r="927" spans="14:15" x14ac:dyDescent="0.35">
      <c r="N927" s="60">
        <f ca="1"/>
        <v>0.3336204539741851</v>
      </c>
      <c r="O927" s="60">
        <f ca="1"/>
        <v>0.58077538516345606</v>
      </c>
    </row>
    <row r="928" spans="14:15" x14ac:dyDescent="0.35">
      <c r="N928" s="60">
        <f ca="1"/>
        <v>0.41705574855090083</v>
      </c>
      <c r="O928" s="60">
        <f ca="1"/>
        <v>0.4005937793727154</v>
      </c>
    </row>
    <row r="929" spans="14:15" x14ac:dyDescent="0.35">
      <c r="N929" s="60">
        <f ca="1"/>
        <v>0.64864071006691815</v>
      </c>
      <c r="O929" s="60">
        <f ca="1"/>
        <v>0.44579390968633981</v>
      </c>
    </row>
    <row r="930" spans="14:15" x14ac:dyDescent="0.35">
      <c r="N930" s="60">
        <f ca="1"/>
        <v>1.1797425004494919</v>
      </c>
      <c r="O930" s="60">
        <f ca="1"/>
        <v>1.2850664480822522</v>
      </c>
    </row>
    <row r="931" spans="14:15" x14ac:dyDescent="0.35">
      <c r="N931" s="60">
        <f ca="1"/>
        <v>1.7321398827767727</v>
      </c>
      <c r="O931" s="60">
        <f ca="1"/>
        <v>1.4679150133561549</v>
      </c>
    </row>
    <row r="932" spans="14:15" x14ac:dyDescent="0.35">
      <c r="N932" s="60">
        <f ca="1"/>
        <v>0.67622578238669806</v>
      </c>
      <c r="O932" s="60">
        <f ca="1"/>
        <v>0.27425051226838659</v>
      </c>
    </row>
    <row r="933" spans="14:15" x14ac:dyDescent="0.35">
      <c r="N933" s="60">
        <f ca="1"/>
        <v>0.67870710012706459</v>
      </c>
      <c r="O933" s="60">
        <f ca="1"/>
        <v>0.33875077199461845</v>
      </c>
    </row>
    <row r="934" spans="14:15" x14ac:dyDescent="0.35">
      <c r="N934" s="60">
        <f ca="1"/>
        <v>1.5576467079752978</v>
      </c>
      <c r="O934" s="60">
        <f ca="1"/>
        <v>1.4653396439117288</v>
      </c>
    </row>
    <row r="935" spans="14:15" x14ac:dyDescent="0.35">
      <c r="N935" s="60">
        <f ca="1"/>
        <v>0.47601714550158053</v>
      </c>
      <c r="O935" s="60">
        <f ca="1"/>
        <v>0.64330523891770297</v>
      </c>
    </row>
    <row r="936" spans="14:15" x14ac:dyDescent="0.35">
      <c r="N936" s="60">
        <f ca="1"/>
        <v>1.473212244743652</v>
      </c>
      <c r="O936" s="60">
        <f ca="1"/>
        <v>0.58371874657741429</v>
      </c>
    </row>
    <row r="937" spans="14:15" x14ac:dyDescent="0.35">
      <c r="N937" s="60">
        <f ca="1"/>
        <v>0.88689076836024772</v>
      </c>
      <c r="O937" s="60">
        <f ca="1"/>
        <v>0.79813821142455865</v>
      </c>
    </row>
    <row r="938" spans="14:15" x14ac:dyDescent="0.35">
      <c r="N938" s="60">
        <f ca="1"/>
        <v>0.66942335667855291</v>
      </c>
      <c r="O938" s="60">
        <f ca="1"/>
        <v>0.37702044078515884</v>
      </c>
    </row>
    <row r="939" spans="14:15" x14ac:dyDescent="0.35">
      <c r="N939" s="60">
        <f ca="1"/>
        <v>0.94071830928276401</v>
      </c>
      <c r="O939" s="60">
        <f ca="1"/>
        <v>0.19766137695653818</v>
      </c>
    </row>
    <row r="940" spans="14:15" x14ac:dyDescent="0.35">
      <c r="N940" s="60">
        <f ca="1"/>
        <v>0.43763856691756897</v>
      </c>
      <c r="O940" s="60">
        <f ca="1"/>
        <v>0.18439151736316967</v>
      </c>
    </row>
    <row r="941" spans="14:15" x14ac:dyDescent="0.35">
      <c r="N941" s="60">
        <f ca="1"/>
        <v>0.44676687071392829</v>
      </c>
      <c r="O941" s="60">
        <f ca="1"/>
        <v>0.84795937072232919</v>
      </c>
    </row>
    <row r="942" spans="14:15" x14ac:dyDescent="0.35">
      <c r="N942" s="60">
        <f ca="1"/>
        <v>1.2401396388011345</v>
      </c>
      <c r="O942" s="60">
        <f ca="1"/>
        <v>0.88028218246997259</v>
      </c>
    </row>
    <row r="943" spans="14:15" x14ac:dyDescent="0.35">
      <c r="N943" s="60">
        <f ca="1"/>
        <v>0.33934989186458103</v>
      </c>
      <c r="O943" s="60">
        <f ca="1"/>
        <v>0.53768193132629127</v>
      </c>
    </row>
    <row r="944" spans="14:15" x14ac:dyDescent="0.35">
      <c r="N944" s="60">
        <f ca="1"/>
        <v>0.31846958876581716</v>
      </c>
      <c r="O944" s="60">
        <f ca="1"/>
        <v>0.74270210320049412</v>
      </c>
    </row>
    <row r="945" spans="14:15" x14ac:dyDescent="0.35">
      <c r="N945" s="60">
        <f ca="1"/>
        <v>0.78586675008656603</v>
      </c>
      <c r="O945" s="60">
        <f ca="1"/>
        <v>0.86570254265787028</v>
      </c>
    </row>
    <row r="946" spans="14:15" x14ac:dyDescent="0.35">
      <c r="N946" s="60">
        <f ca="1"/>
        <v>0.38319391660255858</v>
      </c>
      <c r="O946" s="60">
        <f ca="1"/>
        <v>0.71212897710625234</v>
      </c>
    </row>
    <row r="947" spans="14:15" x14ac:dyDescent="0.35">
      <c r="N947" s="60">
        <f ca="1"/>
        <v>0.39497735373469872</v>
      </c>
      <c r="O947" s="60">
        <f ca="1"/>
        <v>0.44515053137020033</v>
      </c>
    </row>
    <row r="948" spans="14:15" x14ac:dyDescent="0.35">
      <c r="N948" s="60">
        <f ca="1"/>
        <v>1.0094556422344918</v>
      </c>
      <c r="O948" s="60">
        <f ca="1"/>
        <v>0.7462089740640353</v>
      </c>
    </row>
    <row r="949" spans="14:15" x14ac:dyDescent="0.35">
      <c r="N949" s="60">
        <f ca="1"/>
        <v>1.059800532136804</v>
      </c>
      <c r="O949" s="60">
        <f ca="1"/>
        <v>1.587904531804293</v>
      </c>
    </row>
    <row r="950" spans="14:15" x14ac:dyDescent="0.35">
      <c r="N950" s="60">
        <f ca="1"/>
        <v>0.49369875680760578</v>
      </c>
      <c r="O950" s="60">
        <f ca="1"/>
        <v>-0.3030049723791447</v>
      </c>
    </row>
    <row r="951" spans="14:15" x14ac:dyDescent="0.35">
      <c r="N951" s="60">
        <f ca="1"/>
        <v>1.8337943323726826</v>
      </c>
      <c r="O951" s="60">
        <f ca="1"/>
        <v>0.85282000450263362</v>
      </c>
    </row>
    <row r="952" spans="14:15" x14ac:dyDescent="0.35">
      <c r="N952" s="60">
        <f ca="1"/>
        <v>1.3014530704587697</v>
      </c>
      <c r="O952" s="60">
        <f ca="1"/>
        <v>2.2254163102211431</v>
      </c>
    </row>
    <row r="953" spans="14:15" x14ac:dyDescent="0.35">
      <c r="N953" s="60">
        <f ca="1"/>
        <v>1.4292116130661336</v>
      </c>
      <c r="O953" s="60">
        <f ca="1"/>
        <v>1.8067465924662547</v>
      </c>
    </row>
    <row r="954" spans="14:15" x14ac:dyDescent="0.35">
      <c r="N954" s="60">
        <f ca="1"/>
        <v>1.4315290797645619</v>
      </c>
      <c r="O954" s="60">
        <f ca="1"/>
        <v>0.82600143413388682</v>
      </c>
    </row>
    <row r="955" spans="14:15" x14ac:dyDescent="0.35">
      <c r="N955" s="60">
        <f ca="1"/>
        <v>0.862537886100188</v>
      </c>
      <c r="O955" s="60">
        <f ca="1"/>
        <v>0.37708859019515317</v>
      </c>
    </row>
    <row r="956" spans="14:15" x14ac:dyDescent="0.35">
      <c r="N956" s="60">
        <f ca="1"/>
        <v>0.74480049514137414</v>
      </c>
      <c r="O956" s="60">
        <f ca="1"/>
        <v>1.0498840030707361</v>
      </c>
    </row>
    <row r="957" spans="14:15" x14ac:dyDescent="0.35">
      <c r="N957" s="60">
        <f ca="1"/>
        <v>0.33639309479522062</v>
      </c>
      <c r="O957" s="60">
        <f ca="1"/>
        <v>0.8911434568796992</v>
      </c>
    </row>
    <row r="958" spans="14:15" x14ac:dyDescent="0.35">
      <c r="N958" s="60">
        <f ca="1"/>
        <v>0.76707110143894752</v>
      </c>
      <c r="O958" s="60">
        <f ca="1"/>
        <v>0.76649922847543206</v>
      </c>
    </row>
    <row r="959" spans="14:15" x14ac:dyDescent="0.35">
      <c r="N959" s="60">
        <f ca="1"/>
        <v>0.75989771187302013</v>
      </c>
      <c r="O959" s="60">
        <f ca="1"/>
        <v>0.77882387915209605</v>
      </c>
    </row>
    <row r="960" spans="14:15" x14ac:dyDescent="0.35">
      <c r="N960" s="60">
        <f ca="1"/>
        <v>0.43212956926214252</v>
      </c>
      <c r="O960" s="60">
        <f ca="1"/>
        <v>0.44794755396686081</v>
      </c>
    </row>
    <row r="961" spans="14:15" x14ac:dyDescent="0.35">
      <c r="N961" s="60">
        <f ca="1"/>
        <v>0.95035593661464945</v>
      </c>
      <c r="O961" s="60">
        <f ca="1"/>
        <v>1.1193324170508134</v>
      </c>
    </row>
    <row r="962" spans="14:15" x14ac:dyDescent="0.35">
      <c r="N962" s="60">
        <f ca="1"/>
        <v>0.55123349483413786</v>
      </c>
      <c r="O962" s="60">
        <f ca="1"/>
        <v>0.94872347195209761</v>
      </c>
    </row>
    <row r="963" spans="14:15" x14ac:dyDescent="0.35">
      <c r="N963" s="60">
        <f ca="1"/>
        <v>0.26202300032393638</v>
      </c>
      <c r="O963" s="60">
        <f ca="1"/>
        <v>-0.14766994258385802</v>
      </c>
    </row>
    <row r="964" spans="14:15" x14ac:dyDescent="0.35">
      <c r="N964" s="60">
        <f ca="1"/>
        <v>1.369600002977839</v>
      </c>
      <c r="O964" s="60">
        <f ca="1"/>
        <v>1.8145128249887794</v>
      </c>
    </row>
    <row r="965" spans="14:15" x14ac:dyDescent="0.35">
      <c r="N965" s="60">
        <f ca="1"/>
        <v>1.37569263930333</v>
      </c>
      <c r="O965" s="60">
        <f ca="1"/>
        <v>1.282113333910782</v>
      </c>
    </row>
    <row r="966" spans="14:15" x14ac:dyDescent="0.35">
      <c r="N966" s="60">
        <f ca="1"/>
        <v>1.2514999158632081</v>
      </c>
      <c r="O966" s="60">
        <f ca="1"/>
        <v>1.4822186525812784</v>
      </c>
    </row>
    <row r="967" spans="14:15" x14ac:dyDescent="0.35">
      <c r="N967" s="60">
        <f ca="1"/>
        <v>0.76002435981288119</v>
      </c>
      <c r="O967" s="60">
        <f ca="1"/>
        <v>0.1478498118073569</v>
      </c>
    </row>
    <row r="968" spans="14:15" x14ac:dyDescent="0.35">
      <c r="N968" s="60">
        <f ca="1"/>
        <v>1.6786846623992313</v>
      </c>
      <c r="O968" s="60">
        <f ca="1"/>
        <v>2.1594567798204412</v>
      </c>
    </row>
    <row r="969" spans="14:15" x14ac:dyDescent="0.35">
      <c r="N969" s="60">
        <f ca="1"/>
        <v>1.8937903513620145</v>
      </c>
      <c r="O969" s="60">
        <f ca="1"/>
        <v>1.6829555022839104</v>
      </c>
    </row>
    <row r="970" spans="14:15" x14ac:dyDescent="0.35">
      <c r="N970" s="60">
        <f ca="1"/>
        <v>1.4396037919412503</v>
      </c>
      <c r="O970" s="60">
        <f ca="1"/>
        <v>1.0247463131868062</v>
      </c>
    </row>
    <row r="971" spans="14:15" x14ac:dyDescent="0.35">
      <c r="N971" s="60">
        <f ca="1"/>
        <v>0.77568900579967037</v>
      </c>
      <c r="O971" s="60">
        <f ca="1"/>
        <v>0.41316480181004334</v>
      </c>
    </row>
    <row r="972" spans="14:15" x14ac:dyDescent="0.35">
      <c r="N972" s="60">
        <f ca="1"/>
        <v>1.1163449989592298</v>
      </c>
      <c r="O972" s="60">
        <f ca="1"/>
        <v>0.80527064638015378</v>
      </c>
    </row>
    <row r="973" spans="14:15" x14ac:dyDescent="0.35">
      <c r="N973" s="60">
        <f ca="1"/>
        <v>1.096204573508637</v>
      </c>
      <c r="O973" s="60">
        <f ca="1"/>
        <v>1.124170703079729</v>
      </c>
    </row>
    <row r="974" spans="14:15" x14ac:dyDescent="0.35">
      <c r="N974" s="60">
        <f ca="1"/>
        <v>1.5210850929880573</v>
      </c>
      <c r="O974" s="60">
        <f ca="1"/>
        <v>1.9530231018060942</v>
      </c>
    </row>
    <row r="975" spans="14:15" x14ac:dyDescent="0.35">
      <c r="N975" s="60">
        <f ca="1"/>
        <v>1.1919067945907396</v>
      </c>
      <c r="O975" s="60">
        <f ca="1"/>
        <v>0.92024187431843762</v>
      </c>
    </row>
    <row r="976" spans="14:15" x14ac:dyDescent="0.35">
      <c r="N976" s="60">
        <f ca="1"/>
        <v>1.0690538822627607</v>
      </c>
      <c r="O976" s="60">
        <f ca="1"/>
        <v>1.6887304176686844</v>
      </c>
    </row>
    <row r="977" spans="14:15" x14ac:dyDescent="0.35">
      <c r="N977" s="60">
        <f ca="1"/>
        <v>1.1234961758801847</v>
      </c>
      <c r="O977" s="60">
        <f ca="1"/>
        <v>0.69408127613969572</v>
      </c>
    </row>
    <row r="978" spans="14:15" x14ac:dyDescent="0.35">
      <c r="N978" s="60">
        <f ca="1"/>
        <v>1.0737364351683507</v>
      </c>
      <c r="O978" s="60">
        <f ca="1"/>
        <v>1.9172896328454525</v>
      </c>
    </row>
    <row r="979" spans="14:15" x14ac:dyDescent="0.35">
      <c r="N979" s="60">
        <f ca="1"/>
        <v>0.48113174684337889</v>
      </c>
      <c r="O979" s="60">
        <f ca="1"/>
        <v>0.39399386936469893</v>
      </c>
    </row>
    <row r="980" spans="14:15" x14ac:dyDescent="0.35">
      <c r="N980" s="60">
        <f ca="1"/>
        <v>1.9546551146782842</v>
      </c>
      <c r="O980" s="60">
        <f ca="1"/>
        <v>2.3867166790758279</v>
      </c>
    </row>
    <row r="981" spans="14:15" x14ac:dyDescent="0.35">
      <c r="N981" s="60">
        <f ca="1"/>
        <v>1.229110974366874</v>
      </c>
      <c r="O981" s="60">
        <f ca="1"/>
        <v>1.5388318197399995</v>
      </c>
    </row>
    <row r="982" spans="14:15" x14ac:dyDescent="0.35">
      <c r="N982" s="60">
        <f ca="1"/>
        <v>0.4100345632221391</v>
      </c>
      <c r="O982" s="60">
        <f ca="1"/>
        <v>0.87066599061478667</v>
      </c>
    </row>
    <row r="983" spans="14:15" x14ac:dyDescent="0.35">
      <c r="N983" s="60">
        <f ca="1"/>
        <v>1.3943553269083879</v>
      </c>
      <c r="O983" s="60">
        <f ca="1"/>
        <v>4.580329974377606E-2</v>
      </c>
    </row>
    <row r="984" spans="14:15" x14ac:dyDescent="0.35">
      <c r="N984" s="60">
        <f ca="1"/>
        <v>0.72537944533339838</v>
      </c>
      <c r="O984" s="60">
        <f ca="1"/>
        <v>0.24020553090698205</v>
      </c>
    </row>
    <row r="985" spans="14:15" x14ac:dyDescent="0.35">
      <c r="N985" s="60">
        <f ca="1"/>
        <v>0.69617046984863185</v>
      </c>
      <c r="O985" s="60">
        <f ca="1"/>
        <v>1.0638923002272094</v>
      </c>
    </row>
    <row r="986" spans="14:15" x14ac:dyDescent="0.35">
      <c r="N986" s="60">
        <f ca="1"/>
        <v>0.74962426476951216</v>
      </c>
      <c r="O986" s="60">
        <f ca="1"/>
        <v>5.2345741857187544E-2</v>
      </c>
    </row>
    <row r="987" spans="14:15" x14ac:dyDescent="0.35">
      <c r="N987" s="60">
        <f ca="1"/>
        <v>1.7283897629213341</v>
      </c>
      <c r="O987" s="60">
        <f ca="1"/>
        <v>1.876499079566921</v>
      </c>
    </row>
    <row r="988" spans="14:15" x14ac:dyDescent="0.35">
      <c r="N988" s="60">
        <f ca="1"/>
        <v>0.6156594495646337</v>
      </c>
      <c r="O988" s="60">
        <f ca="1"/>
        <v>0.97697041238050342</v>
      </c>
    </row>
    <row r="989" spans="14:15" x14ac:dyDescent="0.35">
      <c r="N989" s="60">
        <f ca="1"/>
        <v>1.0027269078976488</v>
      </c>
      <c r="O989" s="60">
        <f ca="1"/>
        <v>1.3532342763535046</v>
      </c>
    </row>
    <row r="990" spans="14:15" x14ac:dyDescent="0.35">
      <c r="N990" s="60">
        <f ca="1"/>
        <v>0.75028552071031396</v>
      </c>
      <c r="O990" s="60">
        <f ca="1"/>
        <v>0.66608355147652698</v>
      </c>
    </row>
    <row r="991" spans="14:15" x14ac:dyDescent="0.35">
      <c r="N991" s="60">
        <f ca="1"/>
        <v>0.89261075788338007</v>
      </c>
      <c r="O991" s="60">
        <f ca="1"/>
        <v>1.5269627504245225</v>
      </c>
    </row>
    <row r="992" spans="14:15" x14ac:dyDescent="0.35">
      <c r="N992" s="60">
        <f ca="1"/>
        <v>0.78772702740639911</v>
      </c>
      <c r="O992" s="60">
        <f ca="1"/>
        <v>0.37075372445833077</v>
      </c>
    </row>
    <row r="993" spans="14:15" x14ac:dyDescent="0.35">
      <c r="N993" s="60">
        <f ca="1"/>
        <v>0.99388958352631784</v>
      </c>
      <c r="O993" s="60">
        <f ca="1"/>
        <v>1.4087409820025916</v>
      </c>
    </row>
    <row r="994" spans="14:15" x14ac:dyDescent="0.35">
      <c r="N994" s="60">
        <f ca="1"/>
        <v>1.9855038305378967</v>
      </c>
      <c r="O994" s="60">
        <f ca="1"/>
        <v>2.0802334012871171</v>
      </c>
    </row>
    <row r="995" spans="14:15" x14ac:dyDescent="0.35">
      <c r="N995" s="60">
        <f ca="1"/>
        <v>1.3992365430227014</v>
      </c>
      <c r="O995" s="60">
        <f ca="1"/>
        <v>2.0507081914142966</v>
      </c>
    </row>
    <row r="996" spans="14:15" x14ac:dyDescent="0.35">
      <c r="N996" s="60">
        <f ca="1"/>
        <v>1.0952198700759239</v>
      </c>
      <c r="O996" s="60">
        <f ca="1"/>
        <v>1.2460737371106243</v>
      </c>
    </row>
    <row r="997" spans="14:15" x14ac:dyDescent="0.35">
      <c r="N997" s="60">
        <f ca="1"/>
        <v>1.451216210607877</v>
      </c>
      <c r="O997" s="60">
        <f ca="1"/>
        <v>1.2190299135491389</v>
      </c>
    </row>
    <row r="998" spans="14:15" x14ac:dyDescent="0.35">
      <c r="N998" s="60">
        <f ca="1"/>
        <v>0.3540118969945748</v>
      </c>
      <c r="O998" s="60">
        <f ca="1"/>
        <v>0.32261165768937905</v>
      </c>
    </row>
    <row r="999" spans="14:15" x14ac:dyDescent="0.35">
      <c r="N999" s="60">
        <f ca="1"/>
        <v>1.7773500491154026</v>
      </c>
      <c r="O999" s="60">
        <f ca="1"/>
        <v>1.9461010286148932</v>
      </c>
    </row>
    <row r="1000" spans="14:15" x14ac:dyDescent="0.35">
      <c r="N1000" s="60">
        <f ca="1"/>
        <v>0.98043938824758692</v>
      </c>
      <c r="O1000" s="60">
        <f ca="1"/>
        <v>1.6253479795202455</v>
      </c>
    </row>
    <row r="1001" spans="14:15" x14ac:dyDescent="0.35">
      <c r="N1001" s="60">
        <f ca="1"/>
        <v>2.0334099474444223</v>
      </c>
      <c r="O1001" s="60">
        <f ca="1"/>
        <v>2.7340342590064242</v>
      </c>
    </row>
    <row r="1002" spans="14:15" x14ac:dyDescent="0.35">
      <c r="N1002" s="60">
        <f ca="1"/>
        <v>1.2442297603255075</v>
      </c>
      <c r="O1002" s="60">
        <f ca="1"/>
        <v>1.5168590355472711</v>
      </c>
    </row>
    <row r="1003" spans="14:15" x14ac:dyDescent="0.35">
      <c r="N1003" s="60">
        <f ca="1"/>
        <v>0.92635565544451182</v>
      </c>
      <c r="O1003" s="60">
        <f ca="1"/>
        <v>1.4015724505705269</v>
      </c>
    </row>
    <row r="1004" spans="14:15" x14ac:dyDescent="0.35">
      <c r="N1004" s="60">
        <f ca="1"/>
        <v>0.34070226047658686</v>
      </c>
      <c r="O1004" s="60">
        <f ca="1"/>
        <v>-0.41796081253903122</v>
      </c>
    </row>
    <row r="1005" spans="14:15" x14ac:dyDescent="0.35">
      <c r="N1005" s="60">
        <f ca="1"/>
        <v>0.73128275306120938</v>
      </c>
      <c r="O1005" s="60">
        <f ca="1"/>
        <v>0.89656291083518869</v>
      </c>
    </row>
    <row r="1006" spans="14:15" x14ac:dyDescent="0.35">
      <c r="N1006" s="60">
        <f ca="1"/>
        <v>1.9725387137923089</v>
      </c>
      <c r="O1006" s="60">
        <f ca="1"/>
        <v>2.0982217073641962</v>
      </c>
    </row>
    <row r="1007" spans="14:15" x14ac:dyDescent="0.35">
      <c r="N1007" s="60">
        <f ca="1"/>
        <v>0.92572100181407013</v>
      </c>
      <c r="O1007" s="60">
        <f ca="1"/>
        <v>1.1397469392475463</v>
      </c>
    </row>
    <row r="1008" spans="14:15" x14ac:dyDescent="0.35">
      <c r="N1008" s="60">
        <f ca="1"/>
        <v>0.67775240571847961</v>
      </c>
      <c r="O1008" s="60">
        <f ca="1"/>
        <v>0.22466557098802176</v>
      </c>
    </row>
    <row r="1009" spans="14:15" x14ac:dyDescent="0.35">
      <c r="N1009" s="60">
        <f ca="1"/>
        <v>1.0845893380002631</v>
      </c>
      <c r="O1009" s="60">
        <f ca="1"/>
        <v>1.0437113389762287</v>
      </c>
    </row>
    <row r="1010" spans="14:15" x14ac:dyDescent="0.35">
      <c r="N1010" s="60">
        <f ca="1"/>
        <v>0.56430402187743944</v>
      </c>
      <c r="O1010" s="60">
        <f ca="1"/>
        <v>0.56736190085637794</v>
      </c>
    </row>
    <row r="1011" spans="14:15" x14ac:dyDescent="0.35">
      <c r="N1011" s="60">
        <f ca="1"/>
        <v>1.4390541412961124</v>
      </c>
      <c r="O1011" s="60">
        <f ca="1"/>
        <v>1.5741141507626444</v>
      </c>
    </row>
    <row r="1012" spans="14:15" x14ac:dyDescent="0.35">
      <c r="N1012" s="60">
        <f ca="1"/>
        <v>2.7867603557292377</v>
      </c>
      <c r="O1012" s="60">
        <f ca="1"/>
        <v>2.1382297577699774</v>
      </c>
    </row>
    <row r="1013" spans="14:15" x14ac:dyDescent="0.35">
      <c r="N1013" s="60">
        <f ca="1"/>
        <v>0.6289367334833994</v>
      </c>
      <c r="O1013" s="60">
        <f ca="1"/>
        <v>0.90927613655383366</v>
      </c>
    </row>
    <row r="1014" spans="14:15" x14ac:dyDescent="0.35">
      <c r="N1014" s="60">
        <f ca="1"/>
        <v>0.9663510917542012</v>
      </c>
      <c r="O1014" s="60">
        <f ca="1"/>
        <v>1.3391510337511916</v>
      </c>
    </row>
    <row r="1015" spans="14:15" x14ac:dyDescent="0.35">
      <c r="N1015" s="60">
        <f ca="1"/>
        <v>0.72886703382488682</v>
      </c>
      <c r="O1015" s="60">
        <f ca="1"/>
        <v>0.12341003660278937</v>
      </c>
    </row>
    <row r="1016" spans="14:15" x14ac:dyDescent="0.35">
      <c r="N1016" s="60">
        <f ca="1"/>
        <v>1.5330094672398693</v>
      </c>
      <c r="O1016" s="60">
        <f ca="1"/>
        <v>1.4522089076722968</v>
      </c>
    </row>
    <row r="1017" spans="14:15" x14ac:dyDescent="0.35">
      <c r="N1017" s="60">
        <f ca="1"/>
        <v>1.5347414617749302</v>
      </c>
      <c r="O1017" s="60">
        <f ca="1"/>
        <v>1.2071128548357604</v>
      </c>
    </row>
    <row r="1018" spans="14:15" x14ac:dyDescent="0.35">
      <c r="N1018" s="60">
        <f ca="1"/>
        <v>0.73869274298378762</v>
      </c>
      <c r="O1018" s="60">
        <f ca="1"/>
        <v>1.0959498517617299</v>
      </c>
    </row>
    <row r="1019" spans="14:15" x14ac:dyDescent="0.35">
      <c r="N1019" s="60">
        <f ca="1"/>
        <v>1.1526283888055828</v>
      </c>
      <c r="O1019" s="60">
        <f ca="1"/>
        <v>0.81525975164366093</v>
      </c>
    </row>
    <row r="1020" spans="14:15" x14ac:dyDescent="0.35">
      <c r="N1020" s="60">
        <f ca="1"/>
        <v>0.58972536903836781</v>
      </c>
      <c r="O1020" s="60">
        <f ca="1"/>
        <v>0.51860890813924954</v>
      </c>
    </row>
    <row r="1021" spans="14:15" x14ac:dyDescent="0.35">
      <c r="N1021" s="60">
        <f ca="1"/>
        <v>1.1548236847289535</v>
      </c>
      <c r="O1021" s="60">
        <f ca="1"/>
        <v>0.71506193127064899</v>
      </c>
    </row>
    <row r="1022" spans="14:15" x14ac:dyDescent="0.35">
      <c r="N1022" s="60">
        <f ca="1"/>
        <v>0.27071555705781819</v>
      </c>
      <c r="O1022" s="60">
        <f ca="1"/>
        <v>0.96020453563772157</v>
      </c>
    </row>
    <row r="1023" spans="14:15" x14ac:dyDescent="0.35">
      <c r="N1023" s="60">
        <f ca="1"/>
        <v>0.46128507665403706</v>
      </c>
      <c r="O1023" s="60">
        <f ca="1"/>
        <v>0.78394373388536875</v>
      </c>
    </row>
    <row r="1024" spans="14:15" x14ac:dyDescent="0.35">
      <c r="N1024" s="60">
        <f ca="1"/>
        <v>0.93053672855206337</v>
      </c>
      <c r="O1024" s="60">
        <f ca="1"/>
        <v>6.9462210928198154E-2</v>
      </c>
    </row>
    <row r="1025" spans="14:15" x14ac:dyDescent="0.35">
      <c r="N1025" s="60">
        <f ca="1"/>
        <v>1.7697597558366889</v>
      </c>
      <c r="O1025" s="60">
        <f ca="1"/>
        <v>1.373902049268922</v>
      </c>
    </row>
    <row r="1026" spans="14:15" x14ac:dyDescent="0.35">
      <c r="N1026" s="60">
        <f ca="1"/>
        <v>0.82469719350899962</v>
      </c>
      <c r="O1026" s="60">
        <f ca="1"/>
        <v>0.55661458066062375</v>
      </c>
    </row>
    <row r="1027" spans="14:15" x14ac:dyDescent="0.35">
      <c r="N1027" s="60">
        <f ca="1"/>
        <v>0.48326278230219111</v>
      </c>
      <c r="O1027" s="60">
        <f ca="1"/>
        <v>-0.23727308576829587</v>
      </c>
    </row>
    <row r="1028" spans="14:15" x14ac:dyDescent="0.35">
      <c r="N1028" s="60">
        <f ca="1"/>
        <v>0.93301838446114127</v>
      </c>
      <c r="O1028" s="60">
        <f ca="1"/>
        <v>0.6276325412989282</v>
      </c>
    </row>
    <row r="1029" spans="14:15" x14ac:dyDescent="0.35">
      <c r="N1029" s="60">
        <f ca="1"/>
        <v>1.2849629174366592</v>
      </c>
      <c r="O1029" s="60">
        <f ca="1"/>
        <v>0.97915938014164539</v>
      </c>
    </row>
    <row r="1030" spans="14:15" x14ac:dyDescent="0.35">
      <c r="N1030" s="60">
        <f ca="1"/>
        <v>0.276574568789766</v>
      </c>
      <c r="O1030" s="60">
        <f ca="1"/>
        <v>0.55593889750449055</v>
      </c>
    </row>
    <row r="1031" spans="14:15" x14ac:dyDescent="0.35">
      <c r="N1031" s="60">
        <f ca="1"/>
        <v>1.5863922397669199</v>
      </c>
      <c r="O1031" s="60">
        <f ca="1"/>
        <v>1.1051146394624183</v>
      </c>
    </row>
    <row r="1032" spans="14:15" x14ac:dyDescent="0.35">
      <c r="N1032" s="60">
        <f ca="1"/>
        <v>1.7849406405423749</v>
      </c>
      <c r="O1032" s="60">
        <f ca="1"/>
        <v>1.5171258542688735</v>
      </c>
    </row>
    <row r="1033" spans="14:15" x14ac:dyDescent="0.35">
      <c r="N1033" s="60">
        <f ca="1"/>
        <v>1.8658895990222422</v>
      </c>
      <c r="O1033" s="60">
        <f ca="1"/>
        <v>1.7448899554348551</v>
      </c>
    </row>
    <row r="1034" spans="14:15" x14ac:dyDescent="0.35">
      <c r="N1034" s="60">
        <f ca="1"/>
        <v>1.5870483131002879</v>
      </c>
      <c r="O1034" s="60">
        <f ca="1"/>
        <v>1.5050695805642753</v>
      </c>
    </row>
  </sheetData>
  <mergeCells count="1">
    <mergeCell ref="B2:E2"/>
  </mergeCells>
  <conditionalFormatting sqref="B8:C8">
    <cfRule type="expression" dxfId="1" priority="1">
      <formula>IF($C$7&lt;&gt;"Manual",TRUE,FALSE)</formula>
    </cfRule>
  </conditionalFormatting>
  <conditionalFormatting sqref="B9:C9">
    <cfRule type="expression" dxfId="0" priority="2">
      <formula>IF($C$7&lt;&gt;"PFA",TRUE,FALSE)</formula>
    </cfRule>
  </conditionalFormatting>
  <pageMargins left="0.7" right="0.7" top="0.75" bottom="0.75" header="0.3" footer="0.3"/>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DA24A351-92F2-4475-8472-639261C36E7D}">
          <x14:formula1>
            <xm:f>Lookups!$A$2:$A$5</xm:f>
          </x14:formula1>
          <xm:sqref>D3</xm:sqref>
        </x14:dataValidation>
        <x14:dataValidation type="list" allowBlank="1" showInputMessage="1" showErrorMessage="1" xr:uid="{B8571A31-ACC7-4D1F-A8DA-6A335FCA7B9E}">
          <x14:formula1>
            <xm:f>Lookups!$B$2:$B$5</xm:f>
          </x14:formula1>
          <xm:sqref>C7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E7A2DD-C884-419C-8E8A-B0E37BDF888E}">
  <dimension ref="B1:Q104"/>
  <sheetViews>
    <sheetView showGridLines="0" workbookViewId="0">
      <selection activeCell="Q3" sqref="Q3"/>
    </sheetView>
  </sheetViews>
  <sheetFormatPr defaultRowHeight="14.5" x14ac:dyDescent="0.35"/>
  <cols>
    <col min="1" max="1" width="4.453125" customWidth="1"/>
    <col min="2" max="2" width="35.26953125" customWidth="1"/>
    <col min="3" max="3" width="11.81640625" customWidth="1"/>
    <col min="4" max="4" width="3.453125" customWidth="1"/>
    <col min="5" max="5" width="5.54296875" customWidth="1"/>
    <col min="7" max="7" width="11.81640625" customWidth="1"/>
    <col min="8" max="8" width="11" customWidth="1"/>
    <col min="10" max="10" width="23.7265625" style="67" hidden="1" customWidth="1"/>
    <col min="11" max="11" width="9.54296875" style="67" hidden="1" customWidth="1"/>
    <col min="12" max="13" width="9.1796875" style="67" hidden="1" customWidth="1"/>
    <col min="14" max="16" width="12" style="67" hidden="1" customWidth="1"/>
  </cols>
  <sheetData>
    <row r="1" spans="2:17" x14ac:dyDescent="0.35">
      <c r="B1" s="14" t="s">
        <v>86</v>
      </c>
    </row>
    <row r="2" spans="2:17" ht="15" thickBot="1" x14ac:dyDescent="0.4"/>
    <row r="3" spans="2:17" ht="15" thickBot="1" x14ac:dyDescent="0.4">
      <c r="B3" s="137" t="s">
        <v>11</v>
      </c>
      <c r="C3" s="138"/>
      <c r="D3" s="138"/>
      <c r="E3" s="139"/>
      <c r="Q3" s="73" t="s">
        <v>69</v>
      </c>
    </row>
    <row r="4" spans="2:17" x14ac:dyDescent="0.35">
      <c r="B4" s="75" t="s">
        <v>2</v>
      </c>
      <c r="C4" s="76">
        <v>0</v>
      </c>
      <c r="D4" s="77" t="s">
        <v>3</v>
      </c>
      <c r="E4" s="78">
        <v>8</v>
      </c>
      <c r="J4" s="68" t="s">
        <v>21</v>
      </c>
      <c r="K4" s="69" cm="1">
        <f t="array" ref="K4">TOL_LOWER_LIMIT(C4,D4,E4)</f>
        <v>-8</v>
      </c>
      <c r="M4" s="67" t="s">
        <v>71</v>
      </c>
      <c r="N4" s="67" t="s">
        <v>75</v>
      </c>
      <c r="O4" s="67" t="s">
        <v>12</v>
      </c>
      <c r="P4" s="67" t="s">
        <v>14</v>
      </c>
    </row>
    <row r="5" spans="2:17" x14ac:dyDescent="0.35">
      <c r="B5" s="1" t="s">
        <v>5</v>
      </c>
      <c r="C5" s="74">
        <v>3</v>
      </c>
      <c r="D5" s="53"/>
      <c r="E5" s="3"/>
      <c r="J5" s="68" t="s">
        <v>22</v>
      </c>
      <c r="K5" s="69" cm="1">
        <f t="array" ref="K5">TOL_UPPER_LIMIT(C4,D4,E4)</f>
        <v>8</v>
      </c>
      <c r="M5" s="67" cm="1">
        <f t="array" ref="M5:M104">LINSPACE(K12,K13,100)</f>
        <v>-16</v>
      </c>
      <c r="N5" s="67" cm="1">
        <f t="array" ref="N5:N104">_xlfn.NORM.DIST($K$4,_xlfn.ANCHORARRAY(M5),$C$5/2,TRUE)</f>
        <v>0.99999995178696632</v>
      </c>
      <c r="O5" s="67" cm="1">
        <f t="array" ref="O5:O104">1-_xlfn.NORM.DIST($K5,_xlfn.ANCHORARRAY(M5),$C$5/2,TRUE)</f>
        <v>0</v>
      </c>
      <c r="P5" s="67" cm="1">
        <f t="array" ref="P5:P104">1-(IFERROR(_xlfn.ANCHORARRAY(N5),0)+IFERROR(_xlfn.ANCHORARRAY(O5),0))</f>
        <v>4.8213033676525185E-8</v>
      </c>
    </row>
    <row r="6" spans="2:17" ht="15" thickBot="1" x14ac:dyDescent="0.4">
      <c r="B6" s="33" t="s">
        <v>77</v>
      </c>
      <c r="C6" s="79">
        <v>0.75</v>
      </c>
      <c r="D6" s="80"/>
      <c r="E6" s="34"/>
      <c r="M6" s="67">
        <v>-15.676767676767676</v>
      </c>
      <c r="N6" s="67">
        <v>0.99999984547689091</v>
      </c>
      <c r="O6" s="67">
        <v>0</v>
      </c>
      <c r="P6" s="67">
        <v>1.545231090860355E-7</v>
      </c>
    </row>
    <row r="7" spans="2:17" ht="15" thickBot="1" x14ac:dyDescent="0.4">
      <c r="J7" s="67" t="s">
        <v>80</v>
      </c>
      <c r="K7" s="67">
        <f>IFERROR(K4,K5-2*C5)</f>
        <v>-8</v>
      </c>
      <c r="M7" s="67">
        <v>-15.353535353535353</v>
      </c>
      <c r="N7" s="67">
        <v>0.99999952653204427</v>
      </c>
      <c r="O7" s="67">
        <v>0</v>
      </c>
      <c r="P7" s="67">
        <v>4.7346795573055545E-7</v>
      </c>
    </row>
    <row r="8" spans="2:17" x14ac:dyDescent="0.35">
      <c r="B8" s="81" t="s">
        <v>25</v>
      </c>
      <c r="C8" s="82">
        <f>K17</f>
        <v>-6.9882653747058772</v>
      </c>
      <c r="D8" s="83"/>
      <c r="E8" s="84"/>
      <c r="J8" s="67" t="s">
        <v>81</v>
      </c>
      <c r="K8" s="67">
        <f>IFERROR(K5,K4+2*C5)</f>
        <v>8</v>
      </c>
      <c r="M8" s="67">
        <v>-15.030303030303029</v>
      </c>
      <c r="N8" s="67">
        <v>0.99999861291582437</v>
      </c>
      <c r="O8" s="67">
        <v>0</v>
      </c>
      <c r="P8" s="67">
        <v>1.387084175630271E-6</v>
      </c>
    </row>
    <row r="9" spans="2:17" ht="15" thickBot="1" x14ac:dyDescent="0.4">
      <c r="B9" s="85" t="s">
        <v>26</v>
      </c>
      <c r="C9" s="86">
        <f>K18</f>
        <v>6.9882653747058772</v>
      </c>
      <c r="D9" s="87"/>
      <c r="E9" s="88"/>
      <c r="M9" s="67">
        <v>-14.707070707070706</v>
      </c>
      <c r="N9" s="67">
        <v>0.99999611418536172</v>
      </c>
      <c r="O9" s="67">
        <v>0</v>
      </c>
      <c r="P9" s="67">
        <v>3.8858146382825254E-6</v>
      </c>
    </row>
    <row r="10" spans="2:17" x14ac:dyDescent="0.35">
      <c r="M10" s="67">
        <v>-14.383838383838382</v>
      </c>
      <c r="N10" s="67">
        <v>0.99998958915170277</v>
      </c>
      <c r="O10" s="67">
        <v>0</v>
      </c>
      <c r="P10" s="67">
        <v>1.0410848297226494E-5</v>
      </c>
    </row>
    <row r="11" spans="2:17" x14ac:dyDescent="0.35">
      <c r="J11" s="67" t="s">
        <v>73</v>
      </c>
      <c r="K11" s="71">
        <f>K8-K7</f>
        <v>16</v>
      </c>
      <c r="M11" s="67">
        <v>-14.060606060606059</v>
      </c>
      <c r="N11" s="67">
        <v>0.99997332040269171</v>
      </c>
      <c r="O11" s="67">
        <v>0</v>
      </c>
      <c r="P11" s="67">
        <v>2.6679597308287839E-5</v>
      </c>
    </row>
    <row r="12" spans="2:17" x14ac:dyDescent="0.35">
      <c r="J12" s="67" t="s">
        <v>72</v>
      </c>
      <c r="K12" s="67">
        <f>K7-K11/2</f>
        <v>-16</v>
      </c>
      <c r="M12" s="67">
        <v>-13.737373737373735</v>
      </c>
      <c r="N12" s="67">
        <v>0.999934591612615</v>
      </c>
      <c r="O12" s="67">
        <v>0</v>
      </c>
      <c r="P12" s="67">
        <v>6.5408387385001987E-5</v>
      </c>
    </row>
    <row r="13" spans="2:17" x14ac:dyDescent="0.35">
      <c r="J13" s="67" t="s">
        <v>74</v>
      </c>
      <c r="K13" s="67">
        <f>K8+K11/2</f>
        <v>16</v>
      </c>
      <c r="M13" s="67">
        <v>-13.414141414141412</v>
      </c>
      <c r="N13" s="67">
        <v>0.99984656330277832</v>
      </c>
      <c r="O13" s="67">
        <v>0</v>
      </c>
      <c r="P13" s="67">
        <v>1.5343669722167608E-4</v>
      </c>
    </row>
    <row r="14" spans="2:17" x14ac:dyDescent="0.35">
      <c r="M14" s="67">
        <v>-13.090909090909088</v>
      </c>
      <c r="N14" s="67">
        <v>0.99965552531158319</v>
      </c>
      <c r="O14" s="67">
        <v>0</v>
      </c>
      <c r="P14" s="67">
        <v>3.4447468841680706E-4</v>
      </c>
    </row>
    <row r="15" spans="2:17" x14ac:dyDescent="0.35">
      <c r="J15" s="67" t="s">
        <v>78</v>
      </c>
      <c r="K15" s="67" cm="1">
        <f t="array" ref="K15">_xlfn.LAMBDA(_xlpm.tl,_xlpm.stdunc,_xlpm.target,
    L_SOLVE_NR(
        _xlfn.LAMBDA(_xlpm.x,
            1-(_xlfn.NORM.DIST(_xlpm.tl,_xlpm.tl+_xlpm.x,_xlpm.stdunc,TRUE))
        ),
        0, _xlpm.target, _xlpm.stdunc/500
    )
)(K4,C5/2,C6)</f>
        <v>1.0117346252941226</v>
      </c>
      <c r="M15" s="67">
        <v>-12.767676767676765</v>
      </c>
      <c r="N15" s="67">
        <v>0.99925967924379544</v>
      </c>
      <c r="O15" s="67">
        <v>0</v>
      </c>
      <c r="P15" s="67">
        <v>7.4032075620455995E-4</v>
      </c>
    </row>
    <row r="16" spans="2:17" x14ac:dyDescent="0.35">
      <c r="J16" s="67" t="s">
        <v>79</v>
      </c>
      <c r="K16" s="67" cm="1">
        <f t="array" ref="K16">_xlfn.LAMBDA(_xlpm.tu,_xlpm.stdunc,_xlpm.target,
    L_SOLVE_NR(
        _xlfn.LAMBDA(_xlpm.x,
            _xlfn.NORM.DIST(_xlpm.tu,_xlpm.tu-_xlpm.x,_xlpm.stdunc,TRUE)
        ),
        0, _xlpm.target, _xlpm.stdunc/500
    )
)(K5,C5/2,C6)</f>
        <v>1.0117346252941226</v>
      </c>
      <c r="M16" s="67">
        <v>-12.444444444444441</v>
      </c>
      <c r="N16" s="67">
        <v>0.99847653385800017</v>
      </c>
      <c r="O16" s="67">
        <v>0</v>
      </c>
      <c r="P16" s="67">
        <v>1.5234661419998297E-3</v>
      </c>
    </row>
    <row r="17" spans="10:16" x14ac:dyDescent="0.35">
      <c r="J17" s="71" t="s">
        <v>25</v>
      </c>
      <c r="K17" s="71">
        <f>K4+K15</f>
        <v>-6.9882653747058772</v>
      </c>
      <c r="M17" s="67">
        <v>-12.121212121212118</v>
      </c>
      <c r="N17" s="67">
        <v>0.99699719332839698</v>
      </c>
      <c r="O17" s="67">
        <v>0</v>
      </c>
      <c r="P17" s="67">
        <v>3.00280667160302E-3</v>
      </c>
    </row>
    <row r="18" spans="10:16" x14ac:dyDescent="0.35">
      <c r="J18" s="71" t="s">
        <v>26</v>
      </c>
      <c r="K18" s="71">
        <f>K5-K16</f>
        <v>6.9882653747058772</v>
      </c>
      <c r="M18" s="67">
        <v>-11.797979797979794</v>
      </c>
      <c r="N18" s="67">
        <v>0.99432908262388653</v>
      </c>
      <c r="O18" s="67">
        <v>0</v>
      </c>
      <c r="P18" s="67">
        <v>5.6709173761134712E-3</v>
      </c>
    </row>
    <row r="19" spans="10:16" x14ac:dyDescent="0.35">
      <c r="M19" s="67">
        <v>-11.47474747474747</v>
      </c>
      <c r="N19" s="67">
        <v>0.98973446187481817</v>
      </c>
      <c r="O19" s="67">
        <v>0</v>
      </c>
      <c r="P19" s="67">
        <v>1.0265538125181828E-2</v>
      </c>
    </row>
    <row r="20" spans="10:16" x14ac:dyDescent="0.35">
      <c r="M20" s="67">
        <v>-11.151515151515147</v>
      </c>
      <c r="N20" s="67">
        <v>0.98217996021719467</v>
      </c>
      <c r="O20" s="67">
        <v>0</v>
      </c>
      <c r="P20" s="67">
        <v>1.782003978280533E-2</v>
      </c>
    </row>
    <row r="21" spans="10:16" x14ac:dyDescent="0.35">
      <c r="J21" s="67" t="s">
        <v>76</v>
      </c>
      <c r="M21" s="67">
        <v>-10.828282828282823</v>
      </c>
      <c r="N21" s="67">
        <v>0.97032029373988227</v>
      </c>
      <c r="O21" s="67">
        <v>0</v>
      </c>
      <c r="P21" s="67">
        <v>2.9679706260117733E-2</v>
      </c>
    </row>
    <row r="22" spans="10:16" x14ac:dyDescent="0.35">
      <c r="J22" s="67">
        <v>0</v>
      </c>
      <c r="K22" s="71">
        <f>K4</f>
        <v>-8</v>
      </c>
      <c r="M22" s="67">
        <v>-10.5050505050505</v>
      </c>
      <c r="N22" s="67">
        <v>0.95254364892733967</v>
      </c>
      <c r="O22" s="67">
        <v>0</v>
      </c>
      <c r="P22" s="67">
        <v>4.745635107266033E-2</v>
      </c>
    </row>
    <row r="23" spans="10:16" x14ac:dyDescent="0.35">
      <c r="J23" s="67">
        <v>1.2</v>
      </c>
      <c r="K23" s="71">
        <f>K4</f>
        <v>-8</v>
      </c>
      <c r="M23" s="67">
        <v>-10.181818181818176</v>
      </c>
      <c r="N23" s="67">
        <v>0.92710242952401145</v>
      </c>
      <c r="O23" s="67">
        <v>0</v>
      </c>
      <c r="P23" s="67">
        <v>7.2897570475988549E-2</v>
      </c>
    </row>
    <row r="24" spans="10:16" x14ac:dyDescent="0.35">
      <c r="M24" s="67">
        <v>-9.8585858585858528</v>
      </c>
      <c r="N24" s="67">
        <v>0.89233784935559479</v>
      </c>
      <c r="O24" s="67">
        <v>0</v>
      </c>
      <c r="P24" s="67">
        <v>0.10766215064440521</v>
      </c>
    </row>
    <row r="25" spans="10:16" x14ac:dyDescent="0.35">
      <c r="J25" s="67">
        <v>0</v>
      </c>
      <c r="K25" s="71">
        <f>K5</f>
        <v>8</v>
      </c>
      <c r="M25" s="67">
        <v>-9.5353535353535293</v>
      </c>
      <c r="N25" s="67">
        <v>0.84698055873806799</v>
      </c>
      <c r="O25" s="67">
        <v>0</v>
      </c>
      <c r="P25" s="67">
        <v>0.15301944126193201</v>
      </c>
    </row>
    <row r="26" spans="10:16" x14ac:dyDescent="0.35">
      <c r="J26" s="67">
        <v>1.2</v>
      </c>
      <c r="K26" s="71">
        <f>K5</f>
        <v>8</v>
      </c>
      <c r="M26" s="67">
        <v>-9.2121212121212057</v>
      </c>
      <c r="N26" s="67">
        <v>0.79047796750180466</v>
      </c>
      <c r="O26" s="67">
        <v>0</v>
      </c>
      <c r="P26" s="67">
        <v>0.20952203249819534</v>
      </c>
    </row>
    <row r="27" spans="10:16" x14ac:dyDescent="0.35">
      <c r="M27" s="67">
        <v>-8.8888888888888822</v>
      </c>
      <c r="N27" s="67">
        <v>0.72327308119219924</v>
      </c>
      <c r="O27" s="67">
        <v>0</v>
      </c>
      <c r="P27" s="67">
        <v>0.27672691880780076</v>
      </c>
    </row>
    <row r="28" spans="10:16" x14ac:dyDescent="0.35">
      <c r="J28" s="67">
        <v>0</v>
      </c>
      <c r="K28" s="71">
        <f>K17</f>
        <v>-6.9882653747058772</v>
      </c>
      <c r="M28" s="67">
        <v>-8.5656565656565586</v>
      </c>
      <c r="N28" s="67">
        <v>0.64695198076160776</v>
      </c>
      <c r="O28" s="67">
        <v>0</v>
      </c>
      <c r="P28" s="67">
        <v>0.35304801923839224</v>
      </c>
    </row>
    <row r="29" spans="10:16" x14ac:dyDescent="0.35">
      <c r="J29" s="67">
        <v>1.2</v>
      </c>
      <c r="K29" s="71">
        <f>K17</f>
        <v>-6.9882653747058772</v>
      </c>
      <c r="M29" s="67">
        <v>-8.2424242424242351</v>
      </c>
      <c r="N29" s="67">
        <v>0.56419593524720335</v>
      </c>
      <c r="O29" s="67">
        <v>0</v>
      </c>
      <c r="P29" s="67">
        <v>0.43580406475279665</v>
      </c>
    </row>
    <row r="30" spans="10:16" x14ac:dyDescent="0.35">
      <c r="M30" s="67">
        <v>-7.9191919191919116</v>
      </c>
      <c r="N30" s="67">
        <v>0.4785185510509522</v>
      </c>
      <c r="O30" s="67">
        <v>0</v>
      </c>
      <c r="P30" s="67">
        <v>0.5214814489490478</v>
      </c>
    </row>
    <row r="31" spans="10:16" x14ac:dyDescent="0.35">
      <c r="J31" s="67">
        <v>0</v>
      </c>
      <c r="K31" s="71">
        <f>K18</f>
        <v>6.9882653747058772</v>
      </c>
      <c r="M31" s="67">
        <v>-7.595959595959588</v>
      </c>
      <c r="N31" s="67">
        <v>0.39382622852919413</v>
      </c>
      <c r="O31" s="67">
        <v>0</v>
      </c>
      <c r="P31" s="67">
        <v>0.60617377147080587</v>
      </c>
    </row>
    <row r="32" spans="10:16" x14ac:dyDescent="0.35">
      <c r="J32" s="67">
        <v>1.2</v>
      </c>
      <c r="K32" s="71">
        <f>K18</f>
        <v>6.9882653747058772</v>
      </c>
      <c r="M32" s="67">
        <v>-7.2727272727272645</v>
      </c>
      <c r="N32" s="67">
        <v>0.31389191349489243</v>
      </c>
      <c r="O32" s="67">
        <v>0</v>
      </c>
      <c r="P32" s="67">
        <v>0.68610808650510757</v>
      </c>
    </row>
    <row r="33" spans="13:16" x14ac:dyDescent="0.35">
      <c r="M33" s="67">
        <v>-6.949494949494941</v>
      </c>
      <c r="N33" s="67">
        <v>0.24185852860934831</v>
      </c>
      <c r="O33" s="67">
        <v>0</v>
      </c>
      <c r="P33" s="67">
        <v>0.75814147139065169</v>
      </c>
    </row>
    <row r="34" spans="13:16" x14ac:dyDescent="0.35">
      <c r="M34" s="67">
        <v>-6.6262626262626174</v>
      </c>
      <c r="N34" s="67">
        <v>0.17987936652342854</v>
      </c>
      <c r="O34" s="67">
        <v>0</v>
      </c>
      <c r="P34" s="67">
        <v>0.82012063347657149</v>
      </c>
    </row>
    <row r="35" spans="13:16" x14ac:dyDescent="0.35">
      <c r="M35" s="67">
        <v>-6.3030303030302939</v>
      </c>
      <c r="N35" s="67">
        <v>0.12896165968046905</v>
      </c>
      <c r="O35" s="67">
        <v>0</v>
      </c>
      <c r="P35" s="67">
        <v>0.87103834031953098</v>
      </c>
    </row>
    <row r="36" spans="13:16" x14ac:dyDescent="0.35">
      <c r="M36" s="67">
        <v>-5.9797979797979703</v>
      </c>
      <c r="N36" s="67">
        <v>8.9022110435439492E-2</v>
      </c>
      <c r="O36" s="67">
        <v>0</v>
      </c>
      <c r="P36" s="67">
        <v>0.91097788956456049</v>
      </c>
    </row>
    <row r="37" spans="13:16" x14ac:dyDescent="0.35">
      <c r="M37" s="67">
        <v>-5.6565656565656468</v>
      </c>
      <c r="N37" s="67">
        <v>5.9109894894449184E-2</v>
      </c>
      <c r="O37" s="67">
        <v>0</v>
      </c>
      <c r="P37" s="67">
        <v>0.94089010510555082</v>
      </c>
    </row>
    <row r="38" spans="13:16" x14ac:dyDescent="0.35">
      <c r="M38" s="67">
        <v>-5.3333333333333233</v>
      </c>
      <c r="N38" s="67">
        <v>3.7720179813399667E-2</v>
      </c>
      <c r="O38" s="67">
        <v>0</v>
      </c>
      <c r="P38" s="67">
        <v>0.9622798201866003</v>
      </c>
    </row>
    <row r="39" spans="13:16" x14ac:dyDescent="0.35">
      <c r="M39" s="67">
        <v>-5.0101010101009997</v>
      </c>
      <c r="N39" s="67">
        <v>2.3116164053058132E-2</v>
      </c>
      <c r="O39" s="67">
        <v>0</v>
      </c>
      <c r="P39" s="67">
        <v>0.97688383594694184</v>
      </c>
    </row>
    <row r="40" spans="13:16" x14ac:dyDescent="0.35">
      <c r="M40" s="67">
        <v>-4.6868686868686762</v>
      </c>
      <c r="N40" s="67">
        <v>1.3595870826398687E-2</v>
      </c>
      <c r="O40" s="67">
        <v>0</v>
      </c>
      <c r="P40" s="67">
        <v>0.98640412917360132</v>
      </c>
    </row>
    <row r="41" spans="13:16" x14ac:dyDescent="0.35">
      <c r="M41" s="67">
        <v>-4.3636363636363527</v>
      </c>
      <c r="N41" s="67">
        <v>7.6701806207408072E-3</v>
      </c>
      <c r="O41" s="67">
        <v>0</v>
      </c>
      <c r="P41" s="67">
        <v>0.99232981937925924</v>
      </c>
    </row>
    <row r="42" spans="13:16" x14ac:dyDescent="0.35">
      <c r="M42" s="67">
        <v>-4.0404040404040291</v>
      </c>
      <c r="N42" s="67">
        <v>4.1485972199508253E-3</v>
      </c>
      <c r="O42" s="67">
        <v>0</v>
      </c>
      <c r="P42" s="67">
        <v>0.99585140278004913</v>
      </c>
    </row>
    <row r="43" spans="13:16" x14ac:dyDescent="0.35">
      <c r="M43" s="67">
        <v>-3.717171717171706</v>
      </c>
      <c r="N43" s="67">
        <v>2.1503590694327249E-3</v>
      </c>
      <c r="O43" s="67">
        <v>2.7755575615628914E-15</v>
      </c>
      <c r="P43" s="67">
        <v>0.9978496409305645</v>
      </c>
    </row>
    <row r="44" spans="13:16" x14ac:dyDescent="0.35">
      <c r="M44" s="67">
        <v>-3.3939393939393829</v>
      </c>
      <c r="N44" s="67">
        <v>1.0677627473226197E-3</v>
      </c>
      <c r="O44" s="67">
        <v>1.532107773982716E-14</v>
      </c>
      <c r="P44" s="67">
        <v>0.99893223725266211</v>
      </c>
    </row>
    <row r="45" spans="13:16" x14ac:dyDescent="0.35">
      <c r="M45" s="67">
        <v>-3.0707070707070598</v>
      </c>
      <c r="N45" s="67">
        <v>5.0775289737163955E-4</v>
      </c>
      <c r="O45" s="67">
        <v>7.8825834748386114E-14</v>
      </c>
      <c r="P45" s="67">
        <v>0.99949224710254958</v>
      </c>
    </row>
    <row r="46" spans="13:16" x14ac:dyDescent="0.35">
      <c r="M46" s="67">
        <v>-2.7474747474747367</v>
      </c>
      <c r="N46" s="67">
        <v>2.3116423679298294E-4</v>
      </c>
      <c r="O46" s="67">
        <v>3.8902214782865485E-13</v>
      </c>
      <c r="P46" s="67">
        <v>0.99976883576281794</v>
      </c>
    </row>
    <row r="47" spans="13:16" x14ac:dyDescent="0.35">
      <c r="M47" s="67">
        <v>-2.4242424242424137</v>
      </c>
      <c r="N47" s="67">
        <v>1.0073275811068462E-4</v>
      </c>
      <c r="O47" s="67">
        <v>1.8329782136561334E-12</v>
      </c>
      <c r="P47" s="67">
        <v>0.99989926724005629</v>
      </c>
    </row>
    <row r="48" spans="13:16" x14ac:dyDescent="0.35">
      <c r="M48" s="67">
        <v>-2.1010101010100906</v>
      </c>
      <c r="N48" s="67">
        <v>4.2005524236378281E-5</v>
      </c>
      <c r="O48" s="67">
        <v>8.2527318312486386E-12</v>
      </c>
      <c r="P48" s="67">
        <v>0.99995799446751088</v>
      </c>
    </row>
    <row r="49" spans="13:16" x14ac:dyDescent="0.35">
      <c r="M49" s="67">
        <v>-1.7777777777777672</v>
      </c>
      <c r="N49" s="67">
        <v>1.6758774242051776E-5</v>
      </c>
      <c r="O49" s="67">
        <v>3.5502600859160793E-11</v>
      </c>
      <c r="P49" s="67">
        <v>0.99998324119025539</v>
      </c>
    </row>
    <row r="50" spans="13:16" x14ac:dyDescent="0.35">
      <c r="M50" s="67">
        <v>-1.4545454545454439</v>
      </c>
      <c r="N50" s="67">
        <v>6.3959070886752279E-6</v>
      </c>
      <c r="O50" s="67">
        <v>1.4594092601072362E-10</v>
      </c>
      <c r="P50" s="67">
        <v>0.99999360394697034</v>
      </c>
    </row>
    <row r="51" spans="13:16" x14ac:dyDescent="0.35">
      <c r="M51" s="67">
        <v>-1.1313131313131206</v>
      </c>
      <c r="N51" s="67">
        <v>2.3346302299569024E-6</v>
      </c>
      <c r="O51" s="67">
        <v>5.7328619629259947E-10</v>
      </c>
      <c r="P51" s="67">
        <v>0.99999766479648389</v>
      </c>
    </row>
    <row r="52" spans="13:16" x14ac:dyDescent="0.35">
      <c r="M52" s="67">
        <v>-0.8080808080807973</v>
      </c>
      <c r="N52" s="67">
        <v>8.149466876499471E-7</v>
      </c>
      <c r="O52" s="67">
        <v>2.1521440185523488E-9</v>
      </c>
      <c r="P52" s="67">
        <v>0.99999918290116829</v>
      </c>
    </row>
    <row r="53" spans="13:16" x14ac:dyDescent="0.35">
      <c r="M53" s="67">
        <v>-0.48484848484847404</v>
      </c>
      <c r="N53" s="67">
        <v>2.7200737093434733E-7</v>
      </c>
      <c r="O53" s="67">
        <v>7.721595918219748E-9</v>
      </c>
      <c r="P53" s="67">
        <v>0.99999972027103312</v>
      </c>
    </row>
    <row r="54" spans="13:16" x14ac:dyDescent="0.35">
      <c r="M54" s="67">
        <v>-0.16161616161615078</v>
      </c>
      <c r="N54" s="67">
        <v>8.6800689907163493E-8</v>
      </c>
      <c r="O54" s="67">
        <v>2.6479642256660441E-8</v>
      </c>
      <c r="P54" s="67">
        <v>0.99999988671966789</v>
      </c>
    </row>
    <row r="55" spans="13:16" x14ac:dyDescent="0.35">
      <c r="M55" s="67">
        <v>0.16161616161617248</v>
      </c>
      <c r="N55" s="67">
        <v>2.6479642248901275E-8</v>
      </c>
      <c r="O55" s="67">
        <v>8.6800689858002045E-8</v>
      </c>
      <c r="P55" s="67">
        <v>0.99999988671966789</v>
      </c>
    </row>
    <row r="56" spans="13:16" x14ac:dyDescent="0.35">
      <c r="M56" s="67">
        <v>0.48484848484849574</v>
      </c>
      <c r="N56" s="67">
        <v>7.7215959223193726E-9</v>
      </c>
      <c r="O56" s="67">
        <v>2.720073709605586E-7</v>
      </c>
      <c r="P56" s="67">
        <v>0.99999972027103312</v>
      </c>
    </row>
    <row r="57" spans="13:16" x14ac:dyDescent="0.35">
      <c r="M57" s="67">
        <v>0.80808080808081906</v>
      </c>
      <c r="N57" s="67">
        <v>2.1521440675676685E-9</v>
      </c>
      <c r="O57" s="67">
        <v>8.1494668768833378E-7</v>
      </c>
      <c r="P57" s="67">
        <v>0.99999918290116829</v>
      </c>
    </row>
    <row r="58" spans="13:16" x14ac:dyDescent="0.35">
      <c r="M58" s="67">
        <v>1.1313131313131424</v>
      </c>
      <c r="N58" s="67">
        <v>5.7328620642601351E-10</v>
      </c>
      <c r="O58" s="67">
        <v>2.3346302299165345E-6</v>
      </c>
      <c r="P58" s="67">
        <v>0.99999766479648389</v>
      </c>
    </row>
    <row r="59" spans="13:16" x14ac:dyDescent="0.35">
      <c r="M59" s="67">
        <v>1.4545454545454657</v>
      </c>
      <c r="N59" s="67">
        <v>1.4594089814794239E-10</v>
      </c>
      <c r="O59" s="67">
        <v>6.3959070887298353E-6</v>
      </c>
      <c r="P59" s="67">
        <v>0.99999360394697034</v>
      </c>
    </row>
    <row r="60" spans="13:16" x14ac:dyDescent="0.35">
      <c r="M60" s="67">
        <v>1.777777777777789</v>
      </c>
      <c r="N60" s="67">
        <v>3.550258630997131E-11</v>
      </c>
      <c r="O60" s="67">
        <v>1.6758774242009444E-5</v>
      </c>
      <c r="P60" s="67">
        <v>0.99998324119025539</v>
      </c>
    </row>
    <row r="61" spans="13:16" x14ac:dyDescent="0.35">
      <c r="M61" s="67">
        <v>2.1010101010101123</v>
      </c>
      <c r="N61" s="67">
        <v>8.2526766860682489E-12</v>
      </c>
      <c r="O61" s="67">
        <v>4.2005524236388148E-5</v>
      </c>
      <c r="P61" s="67">
        <v>0.99995799446751088</v>
      </c>
    </row>
    <row r="62" spans="13:16" x14ac:dyDescent="0.35">
      <c r="M62" s="67">
        <v>2.4242424242424354</v>
      </c>
      <c r="N62" s="67">
        <v>1.8329812336525839E-12</v>
      </c>
      <c r="O62" s="67">
        <v>1.0073275811073312E-4</v>
      </c>
      <c r="P62" s="67">
        <v>0.99989926724005629</v>
      </c>
    </row>
    <row r="63" spans="13:16" x14ac:dyDescent="0.35">
      <c r="M63" s="67">
        <v>2.7474747474747585</v>
      </c>
      <c r="N63" s="67">
        <v>3.8898056919772524E-13</v>
      </c>
      <c r="O63" s="67">
        <v>2.3116423679303555E-4</v>
      </c>
      <c r="P63" s="67">
        <v>0.99976883576281794</v>
      </c>
    </row>
    <row r="64" spans="13:16" x14ac:dyDescent="0.35">
      <c r="M64" s="67">
        <v>3.0707070707070816</v>
      </c>
      <c r="N64" s="67">
        <v>7.8865040597527444E-14</v>
      </c>
      <c r="O64" s="67">
        <v>5.0775289737170493E-4</v>
      </c>
      <c r="P64" s="67">
        <v>0.99949224710254947</v>
      </c>
    </row>
    <row r="65" spans="13:16" x14ac:dyDescent="0.35">
      <c r="M65" s="67">
        <v>3.3939393939394047</v>
      </c>
      <c r="N65" s="67">
        <v>1.5275992580702188E-14</v>
      </c>
      <c r="O65" s="67">
        <v>1.0677627473226758E-3</v>
      </c>
      <c r="P65" s="67">
        <v>0.998932237252662</v>
      </c>
    </row>
    <row r="66" spans="13:16" x14ac:dyDescent="0.35">
      <c r="M66" s="67">
        <v>3.7171717171717278</v>
      </c>
      <c r="N66" s="67">
        <v>2.8267379480180874E-15</v>
      </c>
      <c r="O66" s="67">
        <v>2.1503590694328389E-3</v>
      </c>
      <c r="P66" s="67">
        <v>0.99784964093056439</v>
      </c>
    </row>
    <row r="67" spans="13:16" x14ac:dyDescent="0.35">
      <c r="M67" s="67">
        <v>4.0404040404040513</v>
      </c>
      <c r="N67" s="67">
        <v>4.996858170333021E-16</v>
      </c>
      <c r="O67" s="67">
        <v>4.148597219950978E-3</v>
      </c>
      <c r="P67" s="67">
        <v>0.99585140278004847</v>
      </c>
    </row>
    <row r="68" spans="13:16" x14ac:dyDescent="0.35">
      <c r="M68" s="67">
        <v>4.3636363636363749</v>
      </c>
      <c r="N68" s="67">
        <v>8.437798426232295E-17</v>
      </c>
      <c r="O68" s="67">
        <v>7.6701806207410961E-3</v>
      </c>
      <c r="P68" s="67">
        <v>0.99232981937925879</v>
      </c>
    </row>
    <row r="69" spans="13:16" x14ac:dyDescent="0.35">
      <c r="M69" s="67">
        <v>4.6868686868686984</v>
      </c>
      <c r="N69" s="67">
        <v>1.361031670676317E-17</v>
      </c>
      <c r="O69" s="67">
        <v>1.3595870826399237E-2</v>
      </c>
      <c r="P69" s="67">
        <v>0.98640412917360076</v>
      </c>
    </row>
    <row r="70" spans="13:16" x14ac:dyDescent="0.35">
      <c r="M70" s="67">
        <v>5.0101010101010219</v>
      </c>
      <c r="N70" s="67">
        <v>2.0970149342992732E-18</v>
      </c>
      <c r="O70" s="67">
        <v>2.3116164053058941E-2</v>
      </c>
      <c r="P70" s="67">
        <v>0.97688383594694106</v>
      </c>
    </row>
    <row r="71" spans="13:16" x14ac:dyDescent="0.35">
      <c r="M71" s="67">
        <v>5.3333333333333455</v>
      </c>
      <c r="N71" s="67">
        <v>3.0861506408761353E-19</v>
      </c>
      <c r="O71" s="67">
        <v>3.7720179813400923E-2</v>
      </c>
      <c r="P71" s="67">
        <v>0.96227982018659908</v>
      </c>
    </row>
    <row r="72" spans="13:16" x14ac:dyDescent="0.35">
      <c r="M72" s="67">
        <v>5.656565656565669</v>
      </c>
      <c r="N72" s="67">
        <v>4.3381433828412571E-20</v>
      </c>
      <c r="O72" s="67">
        <v>5.9109894894450954E-2</v>
      </c>
      <c r="P72" s="67">
        <v>0.94089010510554905</v>
      </c>
    </row>
    <row r="73" spans="13:16" x14ac:dyDescent="0.35">
      <c r="M73" s="67">
        <v>5.9797979797979925</v>
      </c>
      <c r="N73" s="67">
        <v>5.8244035686008947E-21</v>
      </c>
      <c r="O73" s="67">
        <v>8.9022110435441837E-2</v>
      </c>
      <c r="P73" s="67">
        <v>0.91097788956455816</v>
      </c>
    </row>
    <row r="74" spans="13:16" x14ac:dyDescent="0.35">
      <c r="M74" s="67">
        <v>6.3030303030303161</v>
      </c>
      <c r="N74" s="67">
        <v>7.468786431805936E-22</v>
      </c>
      <c r="O74" s="67">
        <v>0.12896165968047213</v>
      </c>
      <c r="P74" s="67">
        <v>0.87103834031952787</v>
      </c>
    </row>
    <row r="75" spans="13:16" x14ac:dyDescent="0.35">
      <c r="M75" s="67">
        <v>6.6262626262626396</v>
      </c>
      <c r="N75" s="67">
        <v>9.1472489439647913E-23</v>
      </c>
      <c r="O75" s="67">
        <v>0.17987936652343239</v>
      </c>
      <c r="P75" s="67">
        <v>0.82012063347656761</v>
      </c>
    </row>
    <row r="76" spans="13:16" x14ac:dyDescent="0.35">
      <c r="M76" s="67">
        <v>6.9494949494949632</v>
      </c>
      <c r="N76" s="67">
        <v>1.0699518605538746E-23</v>
      </c>
      <c r="O76" s="67">
        <v>0.24185852860935286</v>
      </c>
      <c r="P76" s="67">
        <v>0.75814147139064714</v>
      </c>
    </row>
    <row r="77" spans="13:16" x14ac:dyDescent="0.35">
      <c r="M77" s="67">
        <v>7.2727272727272867</v>
      </c>
      <c r="N77" s="67">
        <v>1.1952621800886485E-24</v>
      </c>
      <c r="O77" s="67">
        <v>0.31389191349489765</v>
      </c>
      <c r="P77" s="67">
        <v>0.68610808650510235</v>
      </c>
    </row>
    <row r="78" spans="13:16" x14ac:dyDescent="0.35">
      <c r="M78" s="67">
        <v>7.5959595959596102</v>
      </c>
      <c r="N78" s="67">
        <v>1.2752041234475327E-25</v>
      </c>
      <c r="O78" s="67">
        <v>0.3938262285291998</v>
      </c>
      <c r="P78" s="67">
        <v>0.6061737714708002</v>
      </c>
    </row>
    <row r="79" spans="13:16" x14ac:dyDescent="0.35">
      <c r="M79" s="67">
        <v>7.9191919191919338</v>
      </c>
      <c r="N79" s="67">
        <v>1.2992916788219525E-26</v>
      </c>
      <c r="O79" s="67">
        <v>0.47851855105095809</v>
      </c>
      <c r="P79" s="67">
        <v>0.52148144894904191</v>
      </c>
    </row>
    <row r="80" spans="13:16" x14ac:dyDescent="0.35">
      <c r="M80" s="67">
        <v>8.2424242424242564</v>
      </c>
      <c r="N80" s="67">
        <v>1.2642625003176313E-27</v>
      </c>
      <c r="O80" s="67">
        <v>0.56419593524720901</v>
      </c>
      <c r="P80" s="67">
        <v>0.43580406475279099</v>
      </c>
    </row>
    <row r="81" spans="13:16" x14ac:dyDescent="0.35">
      <c r="M81" s="67">
        <v>8.56565656565658</v>
      </c>
      <c r="N81" s="67">
        <v>1.1748031813325004E-28</v>
      </c>
      <c r="O81" s="67">
        <v>0.64695198076161309</v>
      </c>
      <c r="P81" s="67">
        <v>0.35304801923838691</v>
      </c>
    </row>
    <row r="82" spans="13:16" x14ac:dyDescent="0.35">
      <c r="M82" s="67">
        <v>8.8888888888889035</v>
      </c>
      <c r="N82" s="67">
        <v>1.0425194965258866E-29</v>
      </c>
      <c r="O82" s="67">
        <v>0.72327308119220401</v>
      </c>
      <c r="P82" s="67">
        <v>0.27672691880779599</v>
      </c>
    </row>
    <row r="83" spans="13:16" x14ac:dyDescent="0.35">
      <c r="M83" s="67">
        <v>9.212121212121227</v>
      </c>
      <c r="N83" s="67">
        <v>8.8346378457870262E-31</v>
      </c>
      <c r="O83" s="67">
        <v>0.79047796750180876</v>
      </c>
      <c r="P83" s="67">
        <v>0.20952203249819124</v>
      </c>
    </row>
    <row r="84" spans="13:16" x14ac:dyDescent="0.35">
      <c r="M84" s="67">
        <v>9.5353535353535506</v>
      </c>
      <c r="N84" s="67">
        <v>7.1494624991128406E-32</v>
      </c>
      <c r="O84" s="67">
        <v>0.84698055873807132</v>
      </c>
      <c r="P84" s="67">
        <v>0.15301944126192868</v>
      </c>
    </row>
    <row r="85" spans="13:16" x14ac:dyDescent="0.35">
      <c r="M85" s="67">
        <v>9.8585858585858741</v>
      </c>
      <c r="N85" s="67">
        <v>5.5250087639095539E-33</v>
      </c>
      <c r="O85" s="67">
        <v>0.89233784935559735</v>
      </c>
      <c r="P85" s="67">
        <v>0.10766215064440265</v>
      </c>
    </row>
    <row r="86" spans="13:16" x14ac:dyDescent="0.35">
      <c r="M86" s="67">
        <v>10.181818181818198</v>
      </c>
      <c r="N86" s="67">
        <v>4.0772055985413503E-34</v>
      </c>
      <c r="O86" s="67">
        <v>0.92710242952401345</v>
      </c>
      <c r="P86" s="67">
        <v>7.2897570475986551E-2</v>
      </c>
    </row>
    <row r="87" spans="13:16" x14ac:dyDescent="0.35">
      <c r="M87" s="67">
        <v>10.505050505050521</v>
      </c>
      <c r="N87" s="67">
        <v>2.873145921096215E-35</v>
      </c>
      <c r="O87" s="67">
        <v>0.952543648927341</v>
      </c>
      <c r="P87" s="67">
        <v>4.7456351072658998E-2</v>
      </c>
    </row>
    <row r="88" spans="13:16" x14ac:dyDescent="0.35">
      <c r="M88" s="67">
        <v>10.828282828282845</v>
      </c>
      <c r="N88" s="67">
        <v>1.9333646956362376E-36</v>
      </c>
      <c r="O88" s="67">
        <v>0.97032029373988327</v>
      </c>
      <c r="P88" s="67">
        <v>2.9679706260116734E-2</v>
      </c>
    </row>
    <row r="89" spans="13:16" x14ac:dyDescent="0.35">
      <c r="M89" s="67">
        <v>11.151515151515168</v>
      </c>
      <c r="N89" s="67">
        <v>1.242300686196343E-37</v>
      </c>
      <c r="O89" s="67">
        <v>0.98217996021719534</v>
      </c>
      <c r="P89" s="67">
        <v>1.7820039782804664E-2</v>
      </c>
    </row>
    <row r="90" spans="13:16" x14ac:dyDescent="0.35">
      <c r="M90" s="67">
        <v>11.474747474747492</v>
      </c>
      <c r="N90" s="67">
        <v>7.6224137677329311E-39</v>
      </c>
      <c r="O90" s="67">
        <v>0.98973446187481851</v>
      </c>
      <c r="P90" s="67">
        <v>1.0265538125181495E-2</v>
      </c>
    </row>
    <row r="91" spans="13:16" x14ac:dyDescent="0.35">
      <c r="M91" s="67">
        <v>11.797979797979815</v>
      </c>
      <c r="N91" s="67">
        <v>4.4658832890757158E-40</v>
      </c>
      <c r="O91" s="67">
        <v>0.99432908262388675</v>
      </c>
      <c r="P91" s="67">
        <v>5.6709173761132492E-3</v>
      </c>
    </row>
    <row r="92" spans="13:16" x14ac:dyDescent="0.35">
      <c r="M92" s="67">
        <v>12.121212121212139</v>
      </c>
      <c r="N92" s="67">
        <v>2.4984326697237024E-41</v>
      </c>
      <c r="O92" s="67">
        <v>0.99699719332839709</v>
      </c>
      <c r="P92" s="67">
        <v>3.0028066716029089E-3</v>
      </c>
    </row>
    <row r="93" spans="13:16" x14ac:dyDescent="0.35">
      <c r="M93" s="67">
        <v>12.444444444444462</v>
      </c>
      <c r="N93" s="67">
        <v>1.3346577311522345E-42</v>
      </c>
      <c r="O93" s="67">
        <v>0.99847653385800017</v>
      </c>
      <c r="P93" s="67">
        <v>1.5234661419998297E-3</v>
      </c>
    </row>
    <row r="94" spans="13:16" x14ac:dyDescent="0.35">
      <c r="M94" s="67">
        <v>12.767676767676786</v>
      </c>
      <c r="N94" s="67">
        <v>6.8078634731962019E-44</v>
      </c>
      <c r="O94" s="67">
        <v>0.99925967924379544</v>
      </c>
      <c r="P94" s="67">
        <v>7.4032075620455995E-4</v>
      </c>
    </row>
    <row r="95" spans="13:16" x14ac:dyDescent="0.35">
      <c r="M95" s="67">
        <v>13.090909090909109</v>
      </c>
      <c r="N95" s="67">
        <v>3.3157920820832232E-45</v>
      </c>
      <c r="O95" s="67">
        <v>0.99965552531158319</v>
      </c>
      <c r="P95" s="67">
        <v>3.4447468841680706E-4</v>
      </c>
    </row>
    <row r="96" spans="13:16" x14ac:dyDescent="0.35">
      <c r="M96" s="67">
        <v>13.414141414141433</v>
      </c>
      <c r="N96" s="67">
        <v>1.5420421635075565E-46</v>
      </c>
      <c r="O96" s="67">
        <v>0.99984656330277832</v>
      </c>
      <c r="P96" s="67">
        <v>1.5343669722167608E-4</v>
      </c>
    </row>
    <row r="97" spans="13:16" x14ac:dyDescent="0.35">
      <c r="M97" s="67">
        <v>13.737373737373757</v>
      </c>
      <c r="N97" s="67">
        <v>6.8475439512238492E-48</v>
      </c>
      <c r="O97" s="67">
        <v>0.999934591612615</v>
      </c>
      <c r="P97" s="67">
        <v>6.5408387385001987E-5</v>
      </c>
    </row>
    <row r="98" spans="13:16" x14ac:dyDescent="0.35">
      <c r="M98" s="67">
        <v>14.06060606060608</v>
      </c>
      <c r="N98" s="67">
        <v>2.9033558475781531E-49</v>
      </c>
      <c r="O98" s="67">
        <v>0.99997332040269171</v>
      </c>
      <c r="P98" s="67">
        <v>2.6679597308287839E-5</v>
      </c>
    </row>
    <row r="99" spans="13:16" x14ac:dyDescent="0.35">
      <c r="M99" s="67">
        <v>14.383838383838404</v>
      </c>
      <c r="N99" s="67">
        <v>1.1754114638782224E-50</v>
      </c>
      <c r="O99" s="67">
        <v>0.99998958915170277</v>
      </c>
      <c r="P99" s="67">
        <v>1.0410848297226494E-5</v>
      </c>
    </row>
    <row r="100" spans="13:16" x14ac:dyDescent="0.35">
      <c r="M100" s="67">
        <v>14.707070707070727</v>
      </c>
      <c r="N100" s="67">
        <v>4.5436121810885684E-52</v>
      </c>
      <c r="O100" s="67">
        <v>0.99999611418536172</v>
      </c>
      <c r="P100" s="67">
        <v>3.8858146382825254E-6</v>
      </c>
    </row>
    <row r="101" spans="13:16" x14ac:dyDescent="0.35">
      <c r="M101" s="67">
        <v>15.030303030303051</v>
      </c>
      <c r="N101" s="67">
        <v>1.6769952628568771E-53</v>
      </c>
      <c r="O101" s="67">
        <v>0.99999861291582437</v>
      </c>
      <c r="P101" s="67">
        <v>1.387084175630271E-6</v>
      </c>
    </row>
    <row r="102" spans="13:16" x14ac:dyDescent="0.35">
      <c r="M102" s="67">
        <v>15.353535353535374</v>
      </c>
      <c r="N102" s="67">
        <v>5.9098890940179049E-55</v>
      </c>
      <c r="O102" s="67">
        <v>0.99999952653204427</v>
      </c>
      <c r="P102" s="67">
        <v>4.7346795573055545E-7</v>
      </c>
    </row>
    <row r="103" spans="13:16" x14ac:dyDescent="0.35">
      <c r="M103" s="67">
        <v>15.676767676767698</v>
      </c>
      <c r="N103" s="67">
        <v>1.9885728264091254E-56</v>
      </c>
      <c r="O103" s="67">
        <v>0.99999984547689091</v>
      </c>
      <c r="P103" s="67">
        <v>1.545231090860355E-7</v>
      </c>
    </row>
    <row r="104" spans="13:16" x14ac:dyDescent="0.35">
      <c r="M104" s="67">
        <v>16.000000000000021</v>
      </c>
      <c r="N104" s="67">
        <v>6.388754400536444E-58</v>
      </c>
      <c r="O104" s="67">
        <v>0.99999995178696632</v>
      </c>
      <c r="P104" s="67">
        <v>4.8213033676525185E-8</v>
      </c>
    </row>
  </sheetData>
  <mergeCells count="1">
    <mergeCell ref="B3:E3"/>
  </mergeCell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0BDC9191-9344-4119-B698-53B1A52464CD}">
          <x14:formula1>
            <xm:f>Lookups!$A$2:$A$5</xm:f>
          </x14:formula1>
          <xm:sqref>D4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BB2BD3-FBDB-4D7C-BF59-E99CBAAD5FDD}">
  <dimension ref="B1:Y103"/>
  <sheetViews>
    <sheetView showGridLines="0" workbookViewId="0">
      <selection activeCell="F41" sqref="F41"/>
    </sheetView>
  </sheetViews>
  <sheetFormatPr defaultRowHeight="14.5" x14ac:dyDescent="0.35"/>
  <cols>
    <col min="2" max="2" width="31.7265625" customWidth="1"/>
    <col min="19" max="19" width="18" style="67" hidden="1" customWidth="1"/>
    <col min="20" max="24" width="0" style="67" hidden="1" customWidth="1"/>
  </cols>
  <sheetData>
    <row r="1" spans="2:25" x14ac:dyDescent="0.35">
      <c r="B1" s="14" t="s">
        <v>85</v>
      </c>
    </row>
    <row r="2" spans="2:25" ht="15" thickBot="1" x14ac:dyDescent="0.4">
      <c r="Y2" s="73" t="s">
        <v>69</v>
      </c>
    </row>
    <row r="3" spans="2:25" x14ac:dyDescent="0.35">
      <c r="B3" s="137" t="s">
        <v>0</v>
      </c>
      <c r="C3" s="138"/>
      <c r="D3" s="138"/>
      <c r="E3" s="139"/>
      <c r="V3" s="67" t="s">
        <v>82</v>
      </c>
      <c r="W3" s="67" t="s">
        <v>18</v>
      </c>
      <c r="X3" s="67" t="s">
        <v>84</v>
      </c>
    </row>
    <row r="4" spans="2:25" x14ac:dyDescent="0.35">
      <c r="B4" s="1" t="s">
        <v>1</v>
      </c>
      <c r="C4" s="53">
        <v>0</v>
      </c>
      <c r="D4" s="53"/>
      <c r="E4" s="3"/>
      <c r="S4" s="68" t="s">
        <v>21</v>
      </c>
      <c r="T4" s="69" cm="1">
        <f t="array" ref="T4">TOL_LOWER_LIMIT(C5,D5,E5)</f>
        <v>-4</v>
      </c>
      <c r="V4" s="67" cm="1">
        <f t="array" ref="V4:V103">LINSPACE(0,T11/2,100)</f>
        <v>0</v>
      </c>
      <c r="W4" s="67" cm="1">
        <f t="array" ref="W4:W103">100*PFA(T4,T5,T4+_xlfn.ANCHORARRAY(V4),T5-_xlfn.ANCHORARRAY(V4),C4,C7/2,T15)</f>
        <v>2.9552833572350847</v>
      </c>
      <c r="X4" s="67" cm="1">
        <f t="array" ref="X4:X103">100*PFR(T4,T5,T4+_xlfn.ANCHORARRAY(V4),T5-_xlfn.ANCHORARRAY(V4),C4,C7/2,T15)</f>
        <v>5.5289150940412517</v>
      </c>
    </row>
    <row r="5" spans="2:25" x14ac:dyDescent="0.35">
      <c r="B5" s="1" t="s">
        <v>2</v>
      </c>
      <c r="C5" s="51">
        <v>0</v>
      </c>
      <c r="D5" s="52" t="s">
        <v>3</v>
      </c>
      <c r="E5" s="6">
        <v>4</v>
      </c>
      <c r="S5" s="68" t="s">
        <v>22</v>
      </c>
      <c r="T5" s="69" cm="1">
        <f t="array" ref="T5">TOL_UPPER_LIMIT(C5,D5,E5)</f>
        <v>4</v>
      </c>
      <c r="V5" s="67">
        <v>4.0404040404040407E-2</v>
      </c>
      <c r="W5" s="67">
        <v>2.8204388185124536</v>
      </c>
      <c r="X5" s="67">
        <v>5.834404711799217</v>
      </c>
    </row>
    <row r="6" spans="2:25" x14ac:dyDescent="0.35">
      <c r="B6" s="1" t="s">
        <v>4</v>
      </c>
      <c r="C6" s="54">
        <v>0.85</v>
      </c>
      <c r="D6" s="53"/>
      <c r="E6" s="3"/>
      <c r="V6" s="67">
        <v>8.0808080808080815E-2</v>
      </c>
      <c r="W6" s="67">
        <v>2.688871788096761</v>
      </c>
      <c r="X6" s="67">
        <v>6.1513187711534858</v>
      </c>
    </row>
    <row r="7" spans="2:25" x14ac:dyDescent="0.35">
      <c r="B7" s="1" t="s">
        <v>5</v>
      </c>
      <c r="C7" s="55">
        <v>2</v>
      </c>
      <c r="D7" s="53"/>
      <c r="E7" s="3"/>
      <c r="S7" s="67" t="s">
        <v>80</v>
      </c>
      <c r="T7" s="67">
        <f>IFERROR(T4,T5-2*C5)</f>
        <v>-4</v>
      </c>
      <c r="V7" s="67">
        <v>0.12121212121212122</v>
      </c>
      <c r="W7" s="67">
        <v>2.5606961998570821</v>
      </c>
      <c r="X7" s="67">
        <v>6.4798365394764215</v>
      </c>
    </row>
    <row r="8" spans="2:25" ht="15" thickBot="1" x14ac:dyDescent="0.4">
      <c r="B8" s="29"/>
      <c r="C8" s="89"/>
      <c r="D8" s="31"/>
      <c r="E8" s="32"/>
      <c r="S8" s="67" t="s">
        <v>81</v>
      </c>
      <c r="T8" s="67">
        <f>IFERROR(T5,T4+2*C5)</f>
        <v>4</v>
      </c>
      <c r="V8" s="67">
        <v>0.16161616161616163</v>
      </c>
      <c r="W8" s="67">
        <v>2.4360112793257116</v>
      </c>
      <c r="X8" s="67">
        <v>6.8201206719938403</v>
      </c>
    </row>
    <row r="9" spans="2:25" x14ac:dyDescent="0.35">
      <c r="V9" s="67">
        <v>0.20202020202020204</v>
      </c>
      <c r="W9" s="67">
        <v>2.3149017337785542</v>
      </c>
      <c r="X9" s="67">
        <v>7.1723173312312039</v>
      </c>
    </row>
    <row r="10" spans="2:25" x14ac:dyDescent="0.35">
      <c r="V10" s="67">
        <v>0.24242424242424246</v>
      </c>
      <c r="W10" s="67">
        <v>2.1974380097536912</v>
      </c>
      <c r="X10" s="67">
        <v>7.5365563741081472</v>
      </c>
    </row>
    <row r="11" spans="2:25" x14ac:dyDescent="0.35">
      <c r="S11" s="67" t="s">
        <v>73</v>
      </c>
      <c r="T11" s="71">
        <f>T8-T7</f>
        <v>8</v>
      </c>
      <c r="V11" s="67">
        <v>0.28282828282828287</v>
      </c>
      <c r="W11" s="67">
        <v>2.0836766137217468</v>
      </c>
      <c r="X11" s="67">
        <v>7.9129516024648572</v>
      </c>
    </row>
    <row r="12" spans="2:25" x14ac:dyDescent="0.35">
      <c r="S12" s="67" t="s">
        <v>72</v>
      </c>
      <c r="T12" s="67">
        <f>T7-T11/2</f>
        <v>-8</v>
      </c>
      <c r="V12" s="67">
        <v>0.32323232323232326</v>
      </c>
      <c r="W12" s="67">
        <v>1.97366049131886</v>
      </c>
      <c r="X12" s="67">
        <v>8.3016010725026348</v>
      </c>
    </row>
    <row r="13" spans="2:25" x14ac:dyDescent="0.35">
      <c r="S13" s="67" t="s">
        <v>74</v>
      </c>
      <c r="T13" s="67">
        <f>T8+T11/2</f>
        <v>8</v>
      </c>
      <c r="V13" s="67">
        <v>0.36363636363636365</v>
      </c>
      <c r="W13" s="67">
        <v>1.8674194603020582</v>
      </c>
      <c r="X13" s="67">
        <v>8.7025874583702443</v>
      </c>
    </row>
    <row r="14" spans="2:25" x14ac:dyDescent="0.35">
      <c r="V14" s="67">
        <v>0.40404040404040403</v>
      </c>
      <c r="W14" s="67">
        <v>1.7649706921878505</v>
      </c>
      <c r="X14" s="67">
        <v>9.1159784649300768</v>
      </c>
    </row>
    <row r="15" spans="2:25" x14ac:dyDescent="0.35">
      <c r="S15" s="67" t="s">
        <v>83</v>
      </c>
      <c r="T15" s="67" cm="1">
        <f t="array" ref="T15">SIGMA_FROM_ITP(C4,T4,T5,C6)</f>
        <v>2.7786818702840366</v>
      </c>
      <c r="V15" s="67">
        <v>0.44444444444444442</v>
      </c>
      <c r="W15" s="67">
        <v>1.6663192373872815</v>
      </c>
      <c r="X15" s="67">
        <v>9.5418272845905836</v>
      </c>
    </row>
    <row r="16" spans="2:25" x14ac:dyDescent="0.35">
      <c r="V16" s="67">
        <v>0.48484848484848481</v>
      </c>
      <c r="W16" s="67">
        <v>1.5714585885549166</v>
      </c>
      <c r="X16" s="67">
        <v>9.9801730929969459</v>
      </c>
    </row>
    <row r="17" spans="22:24" x14ac:dyDescent="0.35">
      <c r="V17" s="67">
        <v>0.52525252525252519</v>
      </c>
      <c r="W17" s="67">
        <v>1.4803712768226451</v>
      </c>
      <c r="X17" s="67">
        <v>10.431041578325528</v>
      </c>
    </row>
    <row r="18" spans="22:24" x14ac:dyDescent="0.35">
      <c r="V18" s="67">
        <v>0.56565656565656564</v>
      </c>
      <c r="W18" s="67">
        <v>1.3930294955911999</v>
      </c>
      <c r="X18" s="67">
        <v>10.894445498929997</v>
      </c>
    </row>
    <row r="19" spans="22:24" x14ac:dyDescent="0.35">
      <c r="V19" s="67">
        <v>0.60606060606060608</v>
      </c>
      <c r="W19" s="67">
        <v>1.3093957465997481</v>
      </c>
      <c r="X19" s="67">
        <v>11.370385264135313</v>
      </c>
    </row>
    <row r="20" spans="22:24" x14ac:dyDescent="0.35">
      <c r="V20" s="67">
        <v>0.64646464646464652</v>
      </c>
      <c r="W20" s="67">
        <v>1.2294235030850502</v>
      </c>
      <c r="X20" s="67">
        <v>11.858849533066651</v>
      </c>
    </row>
    <row r="21" spans="22:24" x14ac:dyDescent="0.35">
      <c r="V21" s="67">
        <v>0.68686868686868696</v>
      </c>
      <c r="W21" s="67">
        <v>1.1530578849727942</v>
      </c>
      <c r="X21" s="67">
        <v>12.359815826531761</v>
      </c>
    </row>
    <row r="22" spans="22:24" x14ac:dyDescent="0.35">
      <c r="V22" s="67">
        <v>0.7272727272727274</v>
      </c>
      <c r="W22" s="67">
        <v>1.0802363412121569</v>
      </c>
      <c r="X22" s="67">
        <v>12.873251147144169</v>
      </c>
    </row>
    <row r="23" spans="22:24" x14ac:dyDescent="0.35">
      <c r="V23" s="67">
        <v>0.76767676767676785</v>
      </c>
      <c r="W23" s="67">
        <v>1.0108893345663255</v>
      </c>
      <c r="X23" s="67">
        <v>13.399112603075396</v>
      </c>
    </row>
    <row r="24" spans="22:24" x14ac:dyDescent="0.35">
      <c r="V24" s="67">
        <v>0.80808080808080829</v>
      </c>
      <c r="W24" s="67">
        <v>0.94494102440360606</v>
      </c>
      <c r="X24" s="67">
        <v>13.937348031057162</v>
      </c>
    </row>
    <row r="25" spans="22:24" x14ac:dyDescent="0.35">
      <c r="V25" s="67">
        <v>0.84848484848484873</v>
      </c>
      <c r="W25" s="67">
        <v>0.88230994329128176</v>
      </c>
      <c r="X25" s="67">
        <v>14.487896614510953</v>
      </c>
    </row>
    <row r="26" spans="22:24" x14ac:dyDescent="0.35">
      <c r="V26" s="67">
        <v>0.88888888888888917</v>
      </c>
      <c r="W26" s="67">
        <v>0.82290966347428329</v>
      </c>
      <c r="X26" s="67">
        <v>15.050689492962654</v>
      </c>
    </row>
    <row r="27" spans="22:24" x14ac:dyDescent="0.35">
      <c r="V27" s="67">
        <v>0.92929292929292961</v>
      </c>
      <c r="W27" s="67">
        <v>0.76664944961866155</v>
      </c>
      <c r="X27" s="67">
        <v>15.625650359196419</v>
      </c>
    </row>
    <row r="28" spans="22:24" x14ac:dyDescent="0.35">
      <c r="V28" s="67">
        <v>0.96969696969697006</v>
      </c>
      <c r="W28" s="67">
        <v>0.71343489451198561</v>
      </c>
      <c r="X28" s="67">
        <v>16.212696040914995</v>
      </c>
    </row>
    <row r="29" spans="22:24" x14ac:dyDescent="0.35">
      <c r="V29" s="67">
        <v>1.0101010101010104</v>
      </c>
      <c r="W29" s="67">
        <v>0.66316853473535331</v>
      </c>
      <c r="X29" s="67">
        <v>16.811737063993998</v>
      </c>
    </row>
    <row r="30" spans="22:24" x14ac:dyDescent="0.35">
      <c r="V30" s="67">
        <v>1.0505050505050508</v>
      </c>
      <c r="W30" s="67">
        <v>0.61575044365071996</v>
      </c>
      <c r="X30" s="67">
        <v>17.422678194747107</v>
      </c>
    </row>
    <row r="31" spans="22:24" x14ac:dyDescent="0.35">
      <c r="V31" s="67">
        <v>1.0909090909090913</v>
      </c>
      <c r="W31" s="67">
        <v>0.57107879937946249</v>
      </c>
      <c r="X31" s="67">
        <v>18.045418958950055</v>
      </c>
    </row>
    <row r="32" spans="22:24" x14ac:dyDescent="0.35">
      <c r="V32" s="67">
        <v>1.1313131313131317</v>
      </c>
      <c r="W32" s="67">
        <v>0.52905042577970907</v>
      </c>
      <c r="X32" s="67">
        <v>18.679854135701547</v>
      </c>
    </row>
    <row r="33" spans="22:24" x14ac:dyDescent="0.35">
      <c r="V33" s="67">
        <v>1.1717171717171722</v>
      </c>
      <c r="W33" s="67">
        <v>0.48956130475790172</v>
      </c>
      <c r="X33" s="67">
        <v>19.325874224526967</v>
      </c>
    </row>
    <row r="34" spans="22:24" x14ac:dyDescent="0.35">
      <c r="V34" s="67">
        <v>1.2121212121212126</v>
      </c>
      <c r="W34" s="67">
        <v>0.45250705857161899</v>
      </c>
      <c r="X34" s="67">
        <v>19.98336588445007</v>
      </c>
    </row>
    <row r="35" spans="22:24" x14ac:dyDescent="0.35">
      <c r="V35" s="67">
        <v>1.252525252525253</v>
      </c>
      <c r="W35" s="67">
        <v>0.41778340109259737</v>
      </c>
      <c r="X35" s="67">
        <v>20.652212344069561</v>
      </c>
    </row>
    <row r="36" spans="22:24" x14ac:dyDescent="0.35">
      <c r="V36" s="67">
        <v>1.2929292929292935</v>
      </c>
      <c r="W36" s="67">
        <v>0.38528655729924699</v>
      </c>
      <c r="X36" s="67">
        <v>21.33229378197526</v>
      </c>
    </row>
    <row r="37" spans="22:24" x14ac:dyDescent="0.35">
      <c r="V37" s="67">
        <v>1.3333333333333339</v>
      </c>
      <c r="W37" s="67">
        <v>0.35491365055435875</v>
      </c>
      <c r="X37" s="67">
        <v>22.023487677124248</v>
      </c>
    </row>
    <row r="38" spans="22:24" x14ac:dyDescent="0.35">
      <c r="V38" s="67">
        <v>1.3737373737373744</v>
      </c>
      <c r="W38" s="67">
        <v>0.32656305749428072</v>
      </c>
      <c r="X38" s="67">
        <v>22.725669129066404</v>
      </c>
    </row>
    <row r="39" spans="22:24" x14ac:dyDescent="0.35">
      <c r="V39" s="67">
        <v>1.4141414141414148</v>
      </c>
      <c r="W39" s="67">
        <v>0.30013473060908347</v>
      </c>
      <c r="X39" s="67">
        <v>23.438711148159229</v>
      </c>
    </row>
    <row r="40" spans="22:24" x14ac:dyDescent="0.35">
      <c r="V40" s="67">
        <v>1.4545454545454553</v>
      </c>
      <c r="W40" s="67">
        <v>0.27553048882806019</v>
      </c>
      <c r="X40" s="67">
        <v>24.162484916146827</v>
      </c>
    </row>
    <row r="41" spans="22:24" x14ac:dyDescent="0.35">
      <c r="V41" s="67">
        <v>1.4949494949494957</v>
      </c>
      <c r="W41" s="67">
        <v>0.25265427663989926</v>
      </c>
      <c r="X41" s="67">
        <v>24.896860017687921</v>
      </c>
    </row>
    <row r="42" spans="22:24" x14ac:dyDescent="0.35">
      <c r="V42" s="67">
        <v>1.5353535353535361</v>
      </c>
      <c r="W42" s="67">
        <v>0.23141239247193301</v>
      </c>
      <c r="X42" s="67">
        <v>25.641704643614705</v>
      </c>
    </row>
    <row r="43" spans="22:24" x14ac:dyDescent="0.35">
      <c r="V43" s="67">
        <v>1.5757575757575766</v>
      </c>
      <c r="W43" s="67">
        <v>0.21171368722703032</v>
      </c>
      <c r="X43" s="67">
        <v>26.396885766872725</v>
      </c>
    </row>
    <row r="44" spans="22:24" x14ac:dyDescent="0.35">
      <c r="V44" s="67">
        <v>1.616161616161617</v>
      </c>
      <c r="W44" s="67">
        <v>0.19346973403010503</v>
      </c>
      <c r="X44" s="67">
        <v>27.162269292245533</v>
      </c>
    </row>
    <row r="45" spans="22:24" x14ac:dyDescent="0.35">
      <c r="V45" s="67">
        <v>1.6565656565656575</v>
      </c>
      <c r="W45" s="67">
        <v>0.17659497036911775</v>
      </c>
      <c r="X45" s="67">
        <v>27.937720181097536</v>
      </c>
    </row>
    <row r="46" spans="22:24" x14ac:dyDescent="0.35">
      <c r="V46" s="67">
        <v>1.6969696969696979</v>
      </c>
      <c r="W46" s="67">
        <v>0.16100681392742511</v>
      </c>
      <c r="X46" s="67">
        <v>28.723102552477965</v>
      </c>
    </row>
    <row r="47" spans="22:24" x14ac:dyDescent="0.35">
      <c r="V47" s="67">
        <v>1.7373737373737383</v>
      </c>
      <c r="W47" s="67">
        <v>0.14662575349693174</v>
      </c>
      <c r="X47" s="67">
        <v>29.518279762019418</v>
      </c>
    </row>
    <row r="48" spans="22:24" x14ac:dyDescent="0.35">
      <c r="V48" s="67">
        <v>1.7777777777777788</v>
      </c>
      <c r="W48" s="67">
        <v>0.13337541643436146</v>
      </c>
      <c r="X48" s="67">
        <v>30.323114460134803</v>
      </c>
    </row>
    <row r="49" spans="22:24" x14ac:dyDescent="0.35">
      <c r="V49" s="67">
        <v>1.8181818181818192</v>
      </c>
      <c r="W49" s="67">
        <v>0.12118261417768117</v>
      </c>
      <c r="X49" s="67">
        <v>31.137468631067112</v>
      </c>
    </row>
    <row r="50" spans="22:24" x14ac:dyDescent="0.35">
      <c r="V50" s="67">
        <v>1.8585858585858597</v>
      </c>
      <c r="W50" s="67">
        <v>0.1099773673768456</v>
      </c>
      <c r="X50" s="67">
        <v>31.961203614383638</v>
      </c>
    </row>
    <row r="51" spans="22:24" x14ac:dyDescent="0.35">
      <c r="V51" s="67">
        <v>1.8989898989899001</v>
      </c>
      <c r="W51" s="67">
        <v>9.9692912213755758E-2</v>
      </c>
      <c r="X51" s="67">
        <v>32.794180110521168</v>
      </c>
    </row>
    <row r="52" spans="22:24" x14ac:dyDescent="0.35">
      <c r="V52" s="67">
        <v>1.9393939393939406</v>
      </c>
      <c r="W52" s="67">
        <v>9.026568949187519E-2</v>
      </c>
      <c r="X52" s="67">
        <v>33.636258171993362</v>
      </c>
    </row>
    <row r="53" spans="22:24" x14ac:dyDescent="0.35">
      <c r="V53" s="67">
        <v>1.979797979797981</v>
      </c>
      <c r="W53" s="67">
        <v>8.1635318067441176E-2</v>
      </c>
      <c r="X53" s="67">
        <v>34.487297181859248</v>
      </c>
    </row>
    <row r="54" spans="22:24" x14ac:dyDescent="0.35">
      <c r="V54" s="67">
        <v>2.0202020202020212</v>
      </c>
      <c r="W54" s="67">
        <v>7.3744554173066357E-2</v>
      </c>
      <c r="X54" s="67">
        <v>35.347155821027634</v>
      </c>
    </row>
    <row r="55" spans="22:24" x14ac:dyDescent="0.35">
      <c r="V55" s="67">
        <v>2.0606060606060614</v>
      </c>
      <c r="W55" s="67">
        <v>6.6539238151852587E-2</v>
      </c>
      <c r="X55" s="67">
        <v>36.215692025936882</v>
      </c>
    </row>
    <row r="56" spans="22:24" x14ac:dyDescent="0.35">
      <c r="V56" s="67">
        <v>2.1010101010101017</v>
      </c>
      <c r="W56" s="67">
        <v>5.9968230077464546E-2</v>
      </c>
      <c r="X56" s="67">
        <v>37.092762938102986</v>
      </c>
    </row>
    <row r="57" spans="22:24" x14ac:dyDescent="0.35">
      <c r="V57" s="67">
        <v>2.1414141414141419</v>
      </c>
      <c r="W57" s="67">
        <v>5.398333568419067E-2</v>
      </c>
      <c r="X57" s="67">
        <v>37.978224846975017</v>
      </c>
    </row>
    <row r="58" spans="22:24" x14ac:dyDescent="0.35">
      <c r="V58" s="67">
        <v>2.1818181818181821</v>
      </c>
      <c r="W58" s="67">
        <v>4.8539223971932888E-2</v>
      </c>
      <c r="X58" s="67">
        <v>38.871933127474122</v>
      </c>
    </row>
    <row r="59" spans="22:24" x14ac:dyDescent="0.35">
      <c r="V59" s="67">
        <v>2.2222222222222223</v>
      </c>
      <c r="W59" s="67">
        <v>4.3593337785929887E-2</v>
      </c>
      <c r="X59" s="67">
        <v>39.773742173524099</v>
      </c>
    </row>
    <row r="60" spans="22:24" x14ac:dyDescent="0.35">
      <c r="V60" s="67">
        <v>2.2626262626262625</v>
      </c>
      <c r="W60" s="67">
        <v>3.9105798600772013E-2</v>
      </c>
      <c r="X60" s="67">
        <v>40.683505328807847</v>
      </c>
    </row>
    <row r="61" spans="22:24" x14ac:dyDescent="0.35">
      <c r="V61" s="67">
        <v>2.3030303030303028</v>
      </c>
      <c r="W61" s="67">
        <v>3.5039306664078063E-2</v>
      </c>
      <c r="X61" s="67">
        <v>41.601074815906827</v>
      </c>
    </row>
    <row r="62" spans="22:24" x14ac:dyDescent="0.35">
      <c r="V62" s="67">
        <v>2.343434343434343</v>
      </c>
      <c r="W62" s="67">
        <v>3.1359037578329585E-2</v>
      </c>
      <c r="X62" s="67">
        <v>42.52630166489952</v>
      </c>
    </row>
    <row r="63" spans="22:24" x14ac:dyDescent="0.35">
      <c r="V63" s="67">
        <v>2.3838383838383832</v>
      </c>
      <c r="W63" s="67">
        <v>2.8032536320513057E-2</v>
      </c>
      <c r="X63" s="67">
        <v>43.459035642413802</v>
      </c>
    </row>
    <row r="64" spans="22:24" x14ac:dyDescent="0.35">
      <c r="V64" s="67">
        <v>2.4242424242424234</v>
      </c>
      <c r="W64" s="67">
        <v>2.5029609619864335E-2</v>
      </c>
      <c r="X64" s="67">
        <v>44.399125182044145</v>
      </c>
    </row>
    <row r="65" spans="22:24" x14ac:dyDescent="0.35">
      <c r="V65" s="67">
        <v>2.4646464646464636</v>
      </c>
      <c r="W65" s="67">
        <v>2.2322217534040401E-2</v>
      </c>
      <c r="X65" s="67">
        <v>45.346417316962203</v>
      </c>
    </row>
    <row r="66" spans="22:24" x14ac:dyDescent="0.35">
      <c r="V66" s="67">
        <v>2.5050505050505039</v>
      </c>
      <c r="W66" s="67">
        <v>1.9884364985586767E-2</v>
      </c>
      <c r="X66" s="67">
        <v>46.30075761546658</v>
      </c>
    </row>
    <row r="67" spans="22:24" x14ac:dyDescent="0.35">
      <c r="V67" s="67">
        <v>2.5454545454545441</v>
      </c>
      <c r="W67" s="67">
        <v>1.7691993942853257E-2</v>
      </c>
      <c r="X67" s="67">
        <v>47.261990120136765</v>
      </c>
    </row>
    <row r="68" spans="22:24" x14ac:dyDescent="0.35">
      <c r="V68" s="67">
        <v>2.5858585858585843</v>
      </c>
      <c r="W68" s="67">
        <v>1.5722876854259993E-2</v>
      </c>
      <c r="X68" s="67">
        <v>48.229957291177492</v>
      </c>
    </row>
    <row r="69" spans="22:24" x14ac:dyDescent="0.35">
      <c r="V69" s="67">
        <v>2.6262626262626245</v>
      </c>
      <c r="W69" s="67">
        <v>1.3956511872062483E-2</v>
      </c>
      <c r="X69" s="67">
        <v>49.204499954463657</v>
      </c>
    </row>
    <row r="70" spans="22:24" x14ac:dyDescent="0.35">
      <c r="V70" s="67">
        <v>2.6666666666666647</v>
      </c>
      <c r="W70" s="67">
        <v>1.2374020331690216E-2</v>
      </c>
      <c r="X70" s="67">
        <v>50.185457254721911</v>
      </c>
    </row>
    <row r="71" spans="22:24" x14ac:dyDescent="0.35">
      <c r="V71" s="67">
        <v>2.707070707070705</v>
      </c>
      <c r="W71" s="67">
        <v>1.0958046886477835E-2</v>
      </c>
      <c r="X71" s="67">
        <v>51.172666614215778</v>
      </c>
    </row>
    <row r="72" spans="22:24" x14ac:dyDescent="0.35">
      <c r="V72" s="67">
        <v>2.7474747474747452</v>
      </c>
      <c r="W72" s="67">
        <v>9.6926626345472666E-3</v>
      </c>
      <c r="X72" s="67">
        <v>52.165963697234893</v>
      </c>
    </row>
    <row r="73" spans="22:24" x14ac:dyDescent="0.35">
      <c r="V73" s="67">
        <v>2.7878787878787854</v>
      </c>
      <c r="W73" s="67">
        <v>8.5632715156130912E-3</v>
      </c>
      <c r="X73" s="67">
        <v>53.165182380625673</v>
      </c>
    </row>
    <row r="74" spans="22:24" x14ac:dyDescent="0.35">
      <c r="V74" s="67">
        <v>2.8282828282828256</v>
      </c>
      <c r="W74" s="67">
        <v>7.556520200333039E-3</v>
      </c>
      <c r="X74" s="67">
        <v>54.170154730543111</v>
      </c>
    </row>
    <row r="75" spans="22:24" x14ac:dyDescent="0.35">
      <c r="V75" s="67">
        <v>2.8686868686868658</v>
      </c>
      <c r="W75" s="67">
        <v>6.660211643932934E-3</v>
      </c>
      <c r="X75" s="67">
        <v>55.180710985548799</v>
      </c>
    </row>
    <row r="76" spans="22:24" x14ac:dyDescent="0.35">
      <c r="V76" s="67">
        <v>2.9090909090909061</v>
      </c>
      <c r="W76" s="67">
        <v>5.8632224287175072E-3</v>
      </c>
      <c r="X76" s="67">
        <v>56.196679546129758</v>
      </c>
    </row>
    <row r="77" spans="22:24" x14ac:dyDescent="0.35">
      <c r="V77" s="67">
        <v>2.9494949494949463</v>
      </c>
      <c r="W77" s="67">
        <v>5.1554239774376232E-3</v>
      </c>
      <c r="X77" s="67">
        <v>57.217886970666918</v>
      </c>
    </row>
    <row r="78" spans="22:24" x14ac:dyDescent="0.35">
      <c r="V78" s="67">
        <v>2.9898989898989865</v>
      </c>
      <c r="W78" s="67">
        <v>4.5276076804878773E-3</v>
      </c>
      <c r="X78" s="67">
        <v>58.244157977840082</v>
      </c>
    </row>
    <row r="79" spans="22:24" x14ac:dyDescent="0.35">
      <c r="V79" s="67">
        <v>3.0303030303030267</v>
      </c>
      <c r="W79" s="67">
        <v>3.9714139451196839E-3</v>
      </c>
      <c r="X79" s="67">
        <v>59.275315455417669</v>
      </c>
    </row>
    <row r="80" spans="22:24" x14ac:dyDescent="0.35">
      <c r="V80" s="67">
        <v>3.0707070707070669</v>
      </c>
      <c r="W80" s="67">
        <v>3.4792651436466038E-3</v>
      </c>
      <c r="X80" s="67">
        <v>60.311180475346163</v>
      </c>
    </row>
    <row r="81" spans="22:24" x14ac:dyDescent="0.35">
      <c r="V81" s="67">
        <v>3.1111111111111072</v>
      </c>
      <c r="W81" s="67">
        <v>3.0443024101961536E-3</v>
      </c>
      <c r="X81" s="67">
        <v>61.351572315022793</v>
      </c>
    </row>
    <row r="82" spans="22:24" x14ac:dyDescent="0.35">
      <c r="V82" s="67">
        <v>3.1515151515151474</v>
      </c>
      <c r="W82" s="67">
        <v>2.6603262114621717E-3</v>
      </c>
      <c r="X82" s="67">
        <v>62.39630848460871</v>
      </c>
    </row>
    <row r="83" spans="22:24" x14ac:dyDescent="0.35">
      <c r="V83" s="67">
        <v>3.1919191919191876</v>
      </c>
      <c r="W83" s="67">
        <v>2.3217405961950544E-3</v>
      </c>
      <c r="X83" s="67">
        <v>63.445204760215901</v>
      </c>
    </row>
    <row r="84" spans="22:24" x14ac:dyDescent="0.35">
      <c r="V84" s="67">
        <v>3.2323232323232278</v>
      </c>
      <c r="W84" s="67">
        <v>2.0235010102870321E-3</v>
      </c>
      <c r="X84" s="67">
        <v>64.498075222780557</v>
      </c>
    </row>
    <row r="85" spans="22:24" x14ac:dyDescent="0.35">
      <c r="V85" s="67">
        <v>3.272727272727268</v>
      </c>
      <c r="W85" s="67">
        <v>1.7610655495131633E-3</v>
      </c>
      <c r="X85" s="67">
        <v>65.554732302418245</v>
      </c>
    </row>
    <row r="86" spans="22:24" x14ac:dyDescent="0.35">
      <c r="V86" s="67">
        <v>3.3131313131313083</v>
      </c>
      <c r="W86" s="67">
        <v>1.5303495094709518E-3</v>
      </c>
      <c r="X86" s="67">
        <v>66.614986828040685</v>
      </c>
    </row>
    <row r="87" spans="22:24" x14ac:dyDescent="0.35">
      <c r="V87" s="67">
        <v>3.3535353535353485</v>
      </c>
      <c r="W87" s="67">
        <v>1.3276830823277797E-3</v>
      </c>
      <c r="X87" s="67">
        <v>67.678648082002297</v>
      </c>
    </row>
    <row r="88" spans="22:24" x14ac:dyDescent="0.35">
      <c r="V88" s="67">
        <v>3.3939393939393887</v>
      </c>
      <c r="W88" s="67">
        <v>1.1497720420999835E-3</v>
      </c>
      <c r="X88" s="67">
        <v>68.745523859533407</v>
      </c>
    </row>
    <row r="89" spans="22:24" x14ac:dyDescent="0.35">
      <c r="V89" s="67">
        <v>3.4343434343434289</v>
      </c>
      <c r="W89" s="67">
        <v>9.9366125403399508E-4</v>
      </c>
      <c r="X89" s="67">
        <v>69.815420532709155</v>
      </c>
    </row>
    <row r="90" spans="22:24" x14ac:dyDescent="0.35">
      <c r="V90" s="67">
        <v>3.4747474747474691</v>
      </c>
      <c r="W90" s="67">
        <v>8.5670083951050469E-4</v>
      </c>
      <c r="X90" s="67">
        <v>70.888143118696931</v>
      </c>
    </row>
    <row r="91" spans="22:24" x14ac:dyDescent="0.35">
      <c r="V91" s="67">
        <v>3.5151515151515094</v>
      </c>
      <c r="W91" s="67">
        <v>7.3651482476455588E-4</v>
      </c>
      <c r="X91" s="67">
        <v>71.963495352019194</v>
      </c>
    </row>
    <row r="92" spans="22:24" x14ac:dyDescent="0.35">
      <c r="V92" s="67">
        <v>3.5555555555555496</v>
      </c>
      <c r="W92" s="67">
        <v>6.3097210019069649E-4</v>
      </c>
      <c r="X92" s="67">
        <v>73.041279760565985</v>
      </c>
    </row>
    <row r="93" spans="22:24" x14ac:dyDescent="0.35">
      <c r="V93" s="67">
        <v>3.5959595959595898</v>
      </c>
      <c r="W93" s="67">
        <v>5.3815951626678959E-4</v>
      </c>
      <c r="X93" s="67">
        <v>74.121297745088015</v>
      </c>
    </row>
    <row r="94" spans="22:24" x14ac:dyDescent="0.35">
      <c r="V94" s="67">
        <v>3.63636363636363</v>
      </c>
      <c r="W94" s="67">
        <v>4.5635694234658075E-4</v>
      </c>
      <c r="X94" s="67">
        <v>75.203349661900162</v>
      </c>
    </row>
    <row r="95" spans="22:24" x14ac:dyDescent="0.35">
      <c r="V95" s="67">
        <v>3.6767676767676702</v>
      </c>
      <c r="W95" s="67">
        <v>3.840141154703991E-4</v>
      </c>
      <c r="X95" s="67">
        <v>76.287234908524511</v>
      </c>
    </row>
    <row r="96" spans="22:24" x14ac:dyDescent="0.35">
      <c r="V96" s="67">
        <v>3.7171717171717105</v>
      </c>
      <c r="W96" s="67">
        <v>3.1972910769506591E-4</v>
      </c>
      <c r="X96" s="67">
        <v>77.372752012001385</v>
      </c>
    </row>
    <row r="97" spans="22:24" x14ac:dyDescent="0.35">
      <c r="V97" s="67">
        <v>3.7575757575757507</v>
      </c>
      <c r="W97" s="67">
        <v>2.6222824213995022E-4</v>
      </c>
      <c r="X97" s="67">
        <v>78.45969871959808</v>
      </c>
    </row>
    <row r="98" spans="22:24" x14ac:dyDescent="0.35">
      <c r="V98" s="67">
        <v>3.7979797979797909</v>
      </c>
      <c r="W98" s="67">
        <v>2.1034728990843021E-4</v>
      </c>
      <c r="X98" s="67">
        <v>79.547872091644663</v>
      </c>
    </row>
    <row r="99" spans="22:24" x14ac:dyDescent="0.35">
      <c r="V99" s="67">
        <v>3.8383838383838311</v>
      </c>
      <c r="W99" s="67">
        <v>1.6301378220895391E-4</v>
      </c>
      <c r="X99" s="67">
        <v>80.637068596228232</v>
      </c>
    </row>
    <row r="100" spans="22:24" x14ac:dyDescent="0.35">
      <c r="V100" s="67">
        <v>3.8787878787878713</v>
      </c>
      <c r="W100" s="67">
        <v>1.1923027370408512E-4</v>
      </c>
      <c r="X100" s="67">
        <v>81.727084205476956</v>
      </c>
    </row>
    <row r="101" spans="22:24" x14ac:dyDescent="0.35">
      <c r="V101" s="67">
        <v>3.9191919191919116</v>
      </c>
      <c r="W101" s="67">
        <v>7.805839545571569E-5</v>
      </c>
      <c r="X101" s="67">
        <v>82.817714493167472</v>
      </c>
    </row>
    <row r="102" spans="22:24" x14ac:dyDescent="0.35">
      <c r="V102" s="67">
        <v>3.9595959595959518</v>
      </c>
      <c r="W102" s="67">
        <v>3.860353713913689E-5</v>
      </c>
      <c r="X102" s="67">
        <v>83.908754733389017</v>
      </c>
    </row>
    <row r="103" spans="22:24" x14ac:dyDescent="0.35">
      <c r="V103" s="67">
        <v>3.999999999999992</v>
      </c>
      <c r="W103" s="67">
        <v>0</v>
      </c>
      <c r="X103" s="67">
        <v>84.999999999999801</v>
      </c>
    </row>
  </sheetData>
  <mergeCells count="1">
    <mergeCell ref="B3:E3"/>
  </mergeCells>
  <pageMargins left="0.7" right="0.7" top="0.75" bottom="0.75" header="0.3" footer="0.3"/>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B9BE342C-4825-4C37-8B06-2BC057F7E5E8}">
          <x14:formula1>
            <xm:f>Lookups!$B$2:$B$3</xm:f>
          </x14:formula1>
          <xm:sqref>C8</xm:sqref>
        </x14:dataValidation>
        <x14:dataValidation type="list" allowBlank="1" showInputMessage="1" showErrorMessage="1" xr:uid="{B76B9379-FEEF-4C14-95DC-1C0710F5B199}">
          <x14:formula1>
            <xm:f>Lookups!$A$2:$A$5</xm:f>
          </x14:formula1>
          <xm:sqref>D5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26228F-9E19-4A63-B54C-224202E4D790}">
  <dimension ref="B1:K112"/>
  <sheetViews>
    <sheetView showGridLines="0" workbookViewId="0">
      <selection activeCell="C6" sqref="C6"/>
    </sheetView>
  </sheetViews>
  <sheetFormatPr defaultRowHeight="14.5" x14ac:dyDescent="0.35"/>
  <cols>
    <col min="1" max="1" width="4.1796875" customWidth="1"/>
    <col min="2" max="2" width="25.1796875" customWidth="1"/>
    <col min="8" max="11" width="0" hidden="1" customWidth="1"/>
  </cols>
  <sheetData>
    <row r="1" spans="2:11" x14ac:dyDescent="0.35">
      <c r="B1" s="14" t="s">
        <v>93</v>
      </c>
    </row>
    <row r="2" spans="2:11" ht="15" thickBot="1" x14ac:dyDescent="0.4"/>
    <row r="3" spans="2:11" x14ac:dyDescent="0.35">
      <c r="B3" s="90" t="s">
        <v>88</v>
      </c>
      <c r="C3" s="91">
        <v>45</v>
      </c>
      <c r="D3" s="91"/>
      <c r="E3" s="91"/>
      <c r="F3" s="92"/>
    </row>
    <row r="4" spans="2:11" x14ac:dyDescent="0.35">
      <c r="B4" s="28" t="s">
        <v>89</v>
      </c>
      <c r="C4" s="72">
        <v>95</v>
      </c>
      <c r="D4" s="72"/>
      <c r="E4" s="72"/>
      <c r="F4" s="20"/>
    </row>
    <row r="5" spans="2:11" x14ac:dyDescent="0.35">
      <c r="B5" s="28" t="s">
        <v>92</v>
      </c>
      <c r="C5" s="72">
        <v>1.5</v>
      </c>
      <c r="D5" s="72">
        <v>2</v>
      </c>
      <c r="E5" s="72">
        <v>3</v>
      </c>
      <c r="F5" s="20">
        <v>4</v>
      </c>
      <c r="H5" cm="1">
        <f t="array" ref="H5:K5">C5:F5</f>
        <v>1.5</v>
      </c>
      <c r="I5">
        <v>2</v>
      </c>
      <c r="J5">
        <v>3</v>
      </c>
      <c r="K5">
        <v>4</v>
      </c>
    </row>
    <row r="6" spans="2:11" x14ac:dyDescent="0.35">
      <c r="B6" s="28" t="s">
        <v>90</v>
      </c>
      <c r="C6" s="50" t="s">
        <v>68</v>
      </c>
      <c r="D6" s="72"/>
      <c r="E6" s="72"/>
      <c r="F6" s="20"/>
    </row>
    <row r="7" spans="2:11" ht="15" thickBot="1" x14ac:dyDescent="0.4">
      <c r="B7" s="33" t="s">
        <v>91</v>
      </c>
      <c r="C7" s="80">
        <v>1</v>
      </c>
      <c r="D7" s="80"/>
      <c r="E7" s="80"/>
      <c r="F7" s="34"/>
    </row>
    <row r="10" spans="2:11" hidden="1" x14ac:dyDescent="0.35">
      <c r="B10" t="s">
        <v>87</v>
      </c>
    </row>
    <row r="11" spans="2:11" hidden="1" x14ac:dyDescent="0.35">
      <c r="B11" cm="1">
        <f t="array" ref="B11:B110">LINSPACE(C3,C4,100)</f>
        <v>45</v>
      </c>
      <c r="C11" cm="1">
        <f t="array" ref="C11:C110">100*PFA_SYMMETRIC(1,_xlfn.IFS($C$6="Manual",$C$7, $C$6="RDS", SQRT(1-1/C5^2),TRUE,1),1/C$5/2,SIGMA_FROM_ITP(0,-1,1,_xlfn.ANCHORARRAY($B11)/100))</f>
        <v>4.8823042891965702</v>
      </c>
      <c r="D11" cm="1">
        <f t="array" ref="D11:D110">100*PFA_SYMMETRIC(1,_xlfn.IFS($C$6="Manual",$C$7, $C$6="RDS", SQRT(1-1/D5^2),TRUE,1),1/D$5/2,SIGMA_FROM_ITP(0,-1,1,_xlfn.ANCHORARRAY($B11)/100))</f>
        <v>3.7467805606700932</v>
      </c>
      <c r="E11" cm="1">
        <f t="array" ref="E11:E110">100*PFA_SYMMETRIC(1,_xlfn.IFS($C$6="Manual",$C$7, $C$6="RDS", SQRT(1-1/E5^2),TRUE,1),1/E$5/2,SIGMA_FROM_ITP(0,-1,1,_xlfn.ANCHORARRAY($B11)/100))</f>
        <v>2.5532333128011842</v>
      </c>
      <c r="F11" cm="1">
        <f t="array" ref="F11:F110">100*PFA_SYMMETRIC(1,_xlfn.IFS($C$6="Manual",$C$7, $C$6="RDS", SQRT(1-1/F5^2),TRUE,1),1/F$5/2,SIGMA_FROM_ITP(0,-1,1,_xlfn.ANCHORARRAY($B11)/100))</f>
        <v>1.9352008800529785</v>
      </c>
      <c r="H11" cm="1">
        <f t="array" ref="H11:H110">100*PFR_SYMMETRIC(1,_xlfn.IFS($C$6="Manual",$C$7, $C$6="RDS", SQRT(1-1/C5^2),TRUE,1),1/C$5/2,SIGMA_FROM_ITP(0,-1,1,_xlfn.ANCHORARRAY($B11)/100))</f>
        <v>5.6588500791239671</v>
      </c>
      <c r="I11" cm="1">
        <f t="array" ref="I11:I110">100*PFR_SYMMETRIC(1,_xlfn.IFS($C$6="Manual",$C$7, $C$6="RDS", SQRT(1-1/D5^2),TRUE,1),1/D$5/2,SIGMA_FROM_ITP(0,-1,1,_xlfn.ANCHORARRAY($B11)/100))</f>
        <v>4.1886396259021241</v>
      </c>
      <c r="J11" cm="1">
        <f t="array" ref="J11:J110">100*PFR_SYMMETRIC(1,_xlfn.IFS($C$6="Manual",$C$7, $C$6="RDS", SQRT(1-1/E5^2),TRUE,1),1/E$5/2,SIGMA_FROM_ITP(0,-1,1,_xlfn.ANCHORARRAY($B11)/100))</f>
        <v>2.7512551504362159</v>
      </c>
      <c r="K11" cm="1">
        <f t="array" ref="K11:K110">100*PFR_SYMMETRIC(1,_xlfn.IFS($C$6="Manual",$C$7, $C$6="RDS", SQRT(1-1/F5^2),TRUE,1),1/F$5/2,SIGMA_FROM_ITP(0,-1,1,_xlfn.ANCHORARRAY($B11)/100))</f>
        <v>2.0469151642966366</v>
      </c>
    </row>
    <row r="12" spans="2:11" hidden="1" x14ac:dyDescent="0.35">
      <c r="B12">
        <v>45.505050505050505</v>
      </c>
      <c r="C12">
        <v>4.9114759678914819</v>
      </c>
      <c r="D12">
        <v>3.7712239835742234</v>
      </c>
      <c r="E12">
        <v>2.5712637878222866</v>
      </c>
      <c r="F12">
        <v>1.9493756575431731</v>
      </c>
      <c r="H12">
        <v>5.7138281107320834</v>
      </c>
      <c r="I12">
        <v>4.2278795981720023</v>
      </c>
      <c r="J12">
        <v>2.7759537353172936</v>
      </c>
      <c r="K12">
        <v>2.0648591636666769</v>
      </c>
    </row>
    <row r="13" spans="2:11" hidden="1" x14ac:dyDescent="0.35">
      <c r="B13">
        <v>46.01010101010101</v>
      </c>
      <c r="C13">
        <v>4.9397794083042683</v>
      </c>
      <c r="D13">
        <v>3.7950543361112588</v>
      </c>
      <c r="E13">
        <v>2.5889152724618003</v>
      </c>
      <c r="F13">
        <v>1.963278389794032</v>
      </c>
      <c r="H13">
        <v>5.7684775157996189</v>
      </c>
      <c r="I13">
        <v>4.2668219027407472</v>
      </c>
      <c r="J13">
        <v>2.8004174579022822</v>
      </c>
      <c r="K13">
        <v>2.0826129882667299</v>
      </c>
    </row>
    <row r="14" spans="2:11" hidden="1" x14ac:dyDescent="0.35">
      <c r="B14">
        <v>46.515151515151516</v>
      </c>
      <c r="C14">
        <v>4.9672042609576197</v>
      </c>
      <c r="D14">
        <v>3.8182633433293645</v>
      </c>
      <c r="E14">
        <v>2.6061821058207535</v>
      </c>
      <c r="F14">
        <v>1.9769048339810302</v>
      </c>
      <c r="H14">
        <v>5.8227918103427703</v>
      </c>
      <c r="I14">
        <v>4.3054607679826162</v>
      </c>
      <c r="J14">
        <v>2.824641882995238</v>
      </c>
      <c r="K14">
        <v>2.100173108023895</v>
      </c>
    </row>
    <row r="15" spans="2:11" hidden="1" x14ac:dyDescent="0.35">
      <c r="B15">
        <v>47.020202020202021</v>
      </c>
      <c r="C15">
        <v>4.9937401400323713</v>
      </c>
      <c r="D15">
        <v>3.840842666720218</v>
      </c>
      <c r="E15">
        <v>2.6230585639420045</v>
      </c>
      <c r="F15">
        <v>1.9902506936625319</v>
      </c>
      <c r="H15">
        <v>5.8767643736811257</v>
      </c>
      <c r="I15">
        <v>4.34379030427377</v>
      </c>
      <c r="J15">
        <v>2.8486224890096778</v>
      </c>
      <c r="K15">
        <v>2.1175359263216897</v>
      </c>
    </row>
    <row r="16" spans="2:11" hidden="1" x14ac:dyDescent="0.35">
      <c r="B16">
        <v>47.525252525252526</v>
      </c>
      <c r="C16">
        <v>5.0193766220646747</v>
      </c>
      <c r="D16">
        <v>3.8627839024624189</v>
      </c>
      <c r="E16">
        <v>2.639538858051671</v>
      </c>
      <c r="F16">
        <v>2.0033116172469612</v>
      </c>
      <c r="H16">
        <v>5.9303884436604832</v>
      </c>
      <c r="I16">
        <v>4.3818044999315298</v>
      </c>
      <c r="J16">
        <v>2.8723546650667897</v>
      </c>
      <c r="K16">
        <v>2.1346977777996434</v>
      </c>
    </row>
    <row r="17" spans="2:11" hidden="1" x14ac:dyDescent="0.35">
      <c r="B17">
        <v>48.030303030303031</v>
      </c>
      <c r="C17">
        <v>5.0441032445929128</v>
      </c>
      <c r="D17">
        <v>3.8840785796064536</v>
      </c>
      <c r="E17">
        <v>2.6556171327402458</v>
      </c>
      <c r="F17">
        <v>2.0160831964066261</v>
      </c>
      <c r="H17">
        <v>5.983657111670615</v>
      </c>
      <c r="I17">
        <v>4.419497216982748</v>
      </c>
      <c r="J17">
        <v>2.8958337079733774</v>
      </c>
      <c r="K17">
        <v>2.1516549260637619</v>
      </c>
    </row>
    <row r="18" spans="2:11" hidden="1" x14ac:dyDescent="0.35">
      <c r="B18">
        <v>48.535353535353536</v>
      </c>
      <c r="C18">
        <v>5.067909504752544</v>
      </c>
      <c r="D18">
        <v>3.9047181581979453</v>
      </c>
      <c r="E18">
        <v>2.6712874640815452</v>
      </c>
      <c r="F18">
        <v>2.0285609644354663</v>
      </c>
      <c r="H18">
        <v>6.0365633174471967</v>
      </c>
      <c r="I18">
        <v>4.4568621867513034</v>
      </c>
      <c r="J18">
        <v>2.9190548190744128</v>
      </c>
      <c r="K18">
        <v>2.1684035613032115</v>
      </c>
    </row>
    <row r="19" spans="2:11" hidden="1" x14ac:dyDescent="0.35">
      <c r="B19">
        <v>49.040404040404042</v>
      </c>
      <c r="C19">
        <v>5.09078485781595</v>
      </c>
      <c r="D19">
        <v>3.9246940273365007</v>
      </c>
      <c r="E19">
        <v>2.6865438576860079</v>
      </c>
      <c r="F19">
        <v>2.0407403945481239</v>
      </c>
      <c r="H19">
        <v>6.0890998436456565</v>
      </c>
      <c r="I19">
        <v>4.4938930052550505</v>
      </c>
      <c r="J19">
        <v>2.9420131009727513</v>
      </c>
      <c r="K19">
        <v>2.1849397978077834</v>
      </c>
    </row>
    <row r="20" spans="2:11" hidden="1" x14ac:dyDescent="0.35">
      <c r="B20">
        <v>49.545454545454547</v>
      </c>
      <c r="C20">
        <v>5.1127187156752569</v>
      </c>
      <c r="D20">
        <v>3.9439975031673735</v>
      </c>
      <c r="E20">
        <v>2.701380246685364</v>
      </c>
      <c r="F20">
        <v>2.0526168981176096</v>
      </c>
      <c r="H20">
        <v>6.1412593101749069</v>
      </c>
      <c r="I20">
        <v>4.5305831284020996</v>
      </c>
      <c r="J20">
        <v>2.9647035541090663</v>
      </c>
      <c r="K20">
        <v>2.2012596713816501</v>
      </c>
    </row>
    <row r="21" spans="2:11" hidden="1" x14ac:dyDescent="0.35">
      <c r="B21">
        <v>50.050505050505052</v>
      </c>
      <c r="C21">
        <v>5.1337004452650712</v>
      </c>
      <c r="D21">
        <v>3.9626198268026158</v>
      </c>
      <c r="E21">
        <v>2.715790489645725</v>
      </c>
      <c r="F21">
        <v>2.0641858228487853</v>
      </c>
      <c r="H21">
        <v>6.1930341682770891</v>
      </c>
      <c r="I21">
        <v>4.5669258669752413</v>
      </c>
      <c r="J21">
        <v>2.9871210731948814</v>
      </c>
      <c r="K21">
        <v>2.2173591366476231</v>
      </c>
    </row>
    <row r="22" spans="2:11" hidden="1" x14ac:dyDescent="0.35">
      <c r="B22">
        <v>50.555555555555557</v>
      </c>
      <c r="C22">
        <v>5.1537193669227657</v>
      </c>
      <c r="D22">
        <v>3.980552162168455</v>
      </c>
      <c r="E22">
        <v>2.7297683684052498</v>
      </c>
      <c r="F22">
        <v>2.075442450884224</v>
      </c>
      <c r="H22">
        <v>6.2444166943395718</v>
      </c>
      <c r="I22">
        <v>4.6029143813927416</v>
      </c>
      <c r="J22">
        <v>3.0092604434899748</v>
      </c>
      <c r="K22">
        <v>2.2332340642357784</v>
      </c>
    </row>
    <row r="23" spans="2:11" hidden="1" x14ac:dyDescent="0.35">
      <c r="B23">
        <v>51.060606060606062</v>
      </c>
      <c r="C23">
        <v>5.1727647526828955</v>
      </c>
      <c r="D23">
        <v>3.9977855937753715</v>
      </c>
      <c r="E23">
        <v>2.7433075858331324</v>
      </c>
      <c r="F23">
        <v>2.0863819968390929</v>
      </c>
      <c r="H23">
        <v>6.2953989834234223</v>
      </c>
      <c r="I23">
        <v>4.6385416762329825</v>
      </c>
      <c r="J23">
        <v>3.031116336916384</v>
      </c>
      <c r="K23">
        <v>2.2488802378501149</v>
      </c>
    </row>
    <row r="24" spans="2:11" hidden="1" x14ac:dyDescent="0.35">
      <c r="B24">
        <v>51.565656565656568</v>
      </c>
      <c r="C24">
        <v>5.1908258245026264</v>
      </c>
      <c r="D24">
        <v>4.0143111244072047</v>
      </c>
      <c r="E24">
        <v>2.7564017635056559</v>
      </c>
      <c r="F24">
        <v>2.0969996057622287</v>
      </c>
      <c r="H24">
        <v>6.3459729424925779</v>
      </c>
      <c r="I24">
        <v>4.6738005945095029</v>
      </c>
      <c r="J24">
        <v>3.0526833079989713</v>
      </c>
      <c r="K24">
        <v>2.2642933512074084</v>
      </c>
    </row>
    <row r="25" spans="2:11" hidden="1" x14ac:dyDescent="0.35">
      <c r="B25">
        <v>52.070707070707073</v>
      </c>
      <c r="C25">
        <v>5.2078917524154384</v>
      </c>
      <c r="D25">
        <v>4.0301196727253021</v>
      </c>
      <c r="E25">
        <v>2.7690444392959312</v>
      </c>
      <c r="F25">
        <v>2.10729035101892</v>
      </c>
      <c r="H25">
        <v>6.3961302833263733</v>
      </c>
      <c r="I25">
        <v>4.7086838116824126</v>
      </c>
      <c r="J25">
        <v>3.073955789624172</v>
      </c>
      <c r="K25">
        <v>2.2794690048399846</v>
      </c>
    </row>
    <row r="26" spans="2:11" hidden="1" x14ac:dyDescent="0.35">
      <c r="B26">
        <v>52.575757575757578</v>
      </c>
      <c r="C26">
        <v>5.2239516526087275</v>
      </c>
      <c r="D26">
        <v>4.0452020707838097</v>
      </c>
      <c r="E26">
        <v>2.7812290648720928</v>
      </c>
      <c r="F26">
        <v>2.1172492320917891</v>
      </c>
      <c r="H26">
        <v>6.4458625150962456</v>
      </c>
      <c r="I26">
        <v>4.7431838293907074</v>
      </c>
      <c r="J26">
        <v>3.0949280886050037</v>
      </c>
      <c r="K26">
        <v>2.2944027027556047</v>
      </c>
    </row>
    <row r="27" spans="2:11" hidden="1" x14ac:dyDescent="0.35">
      <c r="B27">
        <v>53.080808080808083</v>
      </c>
      <c r="C27">
        <v>5.2389945854222191</v>
      </c>
      <c r="D27">
        <v>4.0595490614511567</v>
      </c>
      <c r="E27">
        <v>2.792949003100337</v>
      </c>
      <c r="F27">
        <v>2.1268711722955413</v>
      </c>
      <c r="H27">
        <v>6.4951609365879461</v>
      </c>
      <c r="I27">
        <v>4.7772929688890855</v>
      </c>
      <c r="J27">
        <v>3.1155943810426967</v>
      </c>
      <c r="K27">
        <v>2.3090898489458889</v>
      </c>
    </row>
    <row r="28" spans="2:11" hidden="1" x14ac:dyDescent="0.35">
      <c r="B28">
        <v>53.585858585858588</v>
      </c>
      <c r="C28">
        <v>5.253009553262916</v>
      </c>
      <c r="D28">
        <v>4.0731512957335623</v>
      </c>
      <c r="E28">
        <v>2.8041975253471407</v>
      </c>
      <c r="F28">
        <v>2.1361510164015551</v>
      </c>
      <c r="H28">
        <v>6.5440166280466618</v>
      </c>
      <c r="I28">
        <v>4.8110033641720502</v>
      </c>
      <c r="J28">
        <v>3.1359487074719414</v>
      </c>
      <c r="K28">
        <v>2.323525743735261</v>
      </c>
    </row>
    <row r="29" spans="2:11" hidden="1" x14ac:dyDescent="0.35">
      <c r="B29">
        <v>54.090909090909093</v>
      </c>
      <c r="C29">
        <v>5.2659854984324799</v>
      </c>
      <c r="D29">
        <v>4.0859993299955768</v>
      </c>
      <c r="E29">
        <v>2.8149678086760055</v>
      </c>
      <c r="F29">
        <v>2.1450835281667802</v>
      </c>
      <c r="H29">
        <v>6.5924204426234203</v>
      </c>
      <c r="I29">
        <v>4.8443069547666475</v>
      </c>
      <c r="J29">
        <v>3.1559849677779859</v>
      </c>
      <c r="K29">
        <v>2.3377055799601978</v>
      </c>
    </row>
    <row r="30" spans="2:11" hidden="1" x14ac:dyDescent="0.35">
      <c r="B30">
        <v>54.595959595959599</v>
      </c>
      <c r="C30">
        <v>5.2779113008625149</v>
      </c>
      <c r="D30">
        <v>4.098083623072041</v>
      </c>
      <c r="E30">
        <v>2.8252529329332363</v>
      </c>
      <c r="F30">
        <v>2.1536633877627831</v>
      </c>
      <c r="H30">
        <v>6.6403629973978919</v>
      </c>
      <c r="I30">
        <v>4.8771954781736788</v>
      </c>
      <c r="J30">
        <v>3.1756969158717396</v>
      </c>
      <c r="K30">
        <v>2.3516244389700458</v>
      </c>
    </row>
    <row r="31" spans="2:11" hidden="1" x14ac:dyDescent="0.35">
      <c r="B31">
        <v>55.101010101010104</v>
      </c>
      <c r="C31">
        <v>5.2887757757530967</v>
      </c>
      <c r="D31">
        <v>4.1093945332660811</v>
      </c>
      <c r="E31">
        <v>2.8350458777167242</v>
      </c>
      <c r="F31">
        <v>2.1618851890989941</v>
      </c>
      <c r="H31">
        <v>6.6878346639514419</v>
      </c>
      <c r="I31">
        <v>4.9096604619358111</v>
      </c>
      <c r="J31">
        <v>3.1950781541083884</v>
      </c>
      <c r="K31">
        <v>2.3652772864376836</v>
      </c>
    </row>
    <row r="32" spans="2:11" hidden="1" x14ac:dyDescent="0.35">
      <c r="B32">
        <v>55.606060606060609</v>
      </c>
      <c r="C32">
        <v>5.2985676711094944</v>
      </c>
      <c r="D32">
        <v>4.1199223152275426</v>
      </c>
      <c r="E32">
        <v>2.8443395192216112</v>
      </c>
      <c r="F32">
        <v>2.1697434370349877</v>
      </c>
      <c r="H32">
        <v>6.7348255584624814</v>
      </c>
      <c r="I32">
        <v>4.941693215310222</v>
      </c>
      <c r="J32">
        <v>3.2141221274337273</v>
      </c>
      <c r="K32">
        <v>2.3786589679697379</v>
      </c>
    </row>
    <row r="33" spans="2:11" hidden="1" x14ac:dyDescent="0.35">
      <c r="B33">
        <v>56.111111111111114</v>
      </c>
      <c r="C33">
        <v>5.3072756651715789</v>
      </c>
      <c r="D33">
        <v>4.1296571167047045</v>
      </c>
      <c r="E33">
        <v>2.8531266269563926</v>
      </c>
      <c r="F33">
        <v>2.1772325444753826</v>
      </c>
      <c r="H33">
        <v>6.7813255312938914</v>
      </c>
      <c r="I33">
        <v>4.9732848205202131</v>
      </c>
      <c r="J33">
        <v>3.2328221172422511</v>
      </c>
      <c r="K33">
        <v>2.3917642045034548</v>
      </c>
    </row>
    <row r="34" spans="2:11" hidden="1" x14ac:dyDescent="0.35">
      <c r="B34">
        <v>56.616161616161619</v>
      </c>
      <c r="C34">
        <v>5.3148883637304687</v>
      </c>
      <c r="D34">
        <v>4.1385889751635041</v>
      </c>
      <c r="E34">
        <v>2.8613998603224333</v>
      </c>
      <c r="F34">
        <v>2.1843468293408828</v>
      </c>
      <c r="H34">
        <v>6.827324156040171</v>
      </c>
      <c r="I34">
        <v>5.0044261235599743</v>
      </c>
      <c r="J34">
        <v>3.2511712349286404</v>
      </c>
      <c r="K34">
        <v>2.4045875874774634</v>
      </c>
    </row>
    <row r="35" spans="2:11" hidden="1" x14ac:dyDescent="0.35">
      <c r="B35">
        <v>57.121212121212125</v>
      </c>
      <c r="C35">
        <v>5.3213942973259485</v>
      </c>
      <c r="D35">
        <v>4.1467078142663709</v>
      </c>
      <c r="E35">
        <v>2.8691517650491716</v>
      </c>
      <c r="F35">
        <v>2.1910805114093268</v>
      </c>
      <c r="H35">
        <v>6.8728107179990783</v>
      </c>
      <c r="I35">
        <v>5.0351077245235354</v>
      </c>
      <c r="J35">
        <v>3.2691624151134469</v>
      </c>
      <c r="K35">
        <v>2.4171235737628196</v>
      </c>
    </row>
    <row r="36" spans="2:11" hidden="1" x14ac:dyDescent="0.35">
      <c r="B36">
        <v>57.62626262626263</v>
      </c>
      <c r="C36">
        <v>5.3267819183187513</v>
      </c>
      <c r="D36">
        <v>4.1540034402033967</v>
      </c>
      <c r="E36">
        <v>2.8763747694773412</v>
      </c>
      <c r="F36">
        <v>2.1974277090182071</v>
      </c>
      <c r="H36">
        <v>6.917774202030758</v>
      </c>
      <c r="I36">
        <v>5.0653199674273619</v>
      </c>
      <c r="J36">
        <v>3.2867884085224732</v>
      </c>
      <c r="K36">
        <v>2.4293664803385076</v>
      </c>
    </row>
    <row r="37" spans="2:11" hidden="1" x14ac:dyDescent="0.35">
      <c r="B37">
        <v>58.131313131313135</v>
      </c>
      <c r="C37">
        <v>5.3310395978299949</v>
      </c>
      <c r="D37">
        <v>4.1604655378675526</v>
      </c>
      <c r="E37">
        <v>2.883061180681473</v>
      </c>
      <c r="F37">
        <v>2.2033824356217813</v>
      </c>
      <c r="H37">
        <v>6.9622032797631022</v>
      </c>
      <c r="I37">
        <v>5.0950529294936873</v>
      </c>
      <c r="J37">
        <v>3.304041774497918</v>
      </c>
      <c r="K37">
        <v>2.4413104786962236</v>
      </c>
    </row>
    <row r="38" spans="2:11" hidden="1" x14ac:dyDescent="0.35">
      <c r="B38">
        <v>58.63636363636364</v>
      </c>
      <c r="C38">
        <v>5.334155622541231</v>
      </c>
      <c r="D38">
        <v>4.1660836668653003</v>
      </c>
      <c r="E38">
        <v>2.8892031804228169</v>
      </c>
      <c r="F38">
        <v>2.2089385961943373</v>
      </c>
      <c r="H38">
        <v>7.0060862961000332</v>
      </c>
      <c r="I38">
        <v>5.1242964098582586</v>
      </c>
      <c r="J38">
        <v>3.3209148731168145</v>
      </c>
      <c r="K38">
        <v>2.452949588956316</v>
      </c>
    </row>
    <row r="39" spans="2:11" hidden="1" x14ac:dyDescent="0.35">
      <c r="B39">
        <v>59.141414141414145</v>
      </c>
      <c r="C39">
        <v>5.3361181913464728</v>
      </c>
      <c r="D39">
        <v>4.1708472573532829</v>
      </c>
      <c r="E39">
        <v>2.8947928209226204</v>
      </c>
      <c r="F39">
        <v>2.214089983469858</v>
      </c>
      <c r="H39">
        <v>7.0494112549855323</v>
      </c>
      <c r="I39">
        <v>5.1530399176648753</v>
      </c>
      <c r="J39">
        <v>3.337399856891504</v>
      </c>
      <c r="K39">
        <v>2.4642776736765404</v>
      </c>
    </row>
    <row r="40" spans="2:11" hidden="1" x14ac:dyDescent="0.35">
      <c r="B40">
        <v>59.646464646464651</v>
      </c>
      <c r="C40">
        <v>5.3369154118482527</v>
      </c>
      <c r="D40">
        <v>4.1747456056911325</v>
      </c>
      <c r="E40">
        <v>2.8998220204456917</v>
      </c>
      <c r="F40">
        <v>2.2188302740094201</v>
      </c>
      <c r="H40">
        <v>7.0921658043718416</v>
      </c>
      <c r="I40">
        <v>5.1812726595045042</v>
      </c>
      <c r="J40">
        <v>3.3534886620241569</v>
      </c>
      <c r="K40">
        <v>2.4752884313334333</v>
      </c>
    </row>
    <row r="41" spans="2:11" hidden="1" x14ac:dyDescent="0.35">
      <c r="B41">
        <v>60.151515151515156</v>
      </c>
      <c r="C41">
        <v>5.3365352966884663</v>
      </c>
      <c r="D41">
        <v>4.1777678698996956</v>
      </c>
      <c r="E41">
        <v>2.9042825586828691</v>
      </c>
      <c r="F41">
        <v>2.2231530240855779</v>
      </c>
      <c r="H41">
        <v>7.1343372203372448</v>
      </c>
      <c r="I41">
        <v>5.2089835261542481</v>
      </c>
      <c r="J41">
        <v>3.3691729991853601</v>
      </c>
      <c r="K41">
        <v>2.4859753894545755</v>
      </c>
    </row>
    <row r="42" spans="2:11" hidden="1" x14ac:dyDescent="0.35">
      <c r="B42">
        <v>60.656565656565661</v>
      </c>
      <c r="C42">
        <v>5.3349657597042075</v>
      </c>
      <c r="D42">
        <v>4.1799030649132982</v>
      </c>
      <c r="E42">
        <v>2.9081660719203484</v>
      </c>
      <c r="F42">
        <v>2.2270516653725481</v>
      </c>
      <c r="H42">
        <v>7.1759123902929769</v>
      </c>
      <c r="I42">
        <v>5.2361610785674859</v>
      </c>
      <c r="J42">
        <v>3.3844443437842822</v>
      </c>
      <c r="K42">
        <v>2.4963318973782069</v>
      </c>
    </row>
    <row r="43" spans="2:11" hidden="1" x14ac:dyDescent="0.35">
      <c r="B43">
        <v>61.161616161616166</v>
      </c>
      <c r="C43">
        <v>5.3321946118985668</v>
      </c>
      <c r="D43">
        <v>4.1811400576139137</v>
      </c>
      <c r="E43">
        <v>2.911464047983614</v>
      </c>
      <c r="F43">
        <v>2.2305195004307885</v>
      </c>
      <c r="H43">
        <v>7.2168777952146215</v>
      </c>
      <c r="I43">
        <v>5.2627935330622764</v>
      </c>
      <c r="J43">
        <v>3.3992939256955568</v>
      </c>
      <c r="K43">
        <v>2.5063511186147416</v>
      </c>
    </row>
    <row r="44" spans="2:11" hidden="1" x14ac:dyDescent="0.35">
      <c r="B44">
        <v>61.666666666666671</v>
      </c>
      <c r="C44">
        <v>5.3282095572147803</v>
      </c>
      <c r="D44">
        <v>4.1814675616339834</v>
      </c>
      <c r="E44">
        <v>2.9141678209411825</v>
      </c>
      <c r="F44">
        <v>2.2335496979727809</v>
      </c>
      <c r="H44">
        <v>7.2572194908276542</v>
      </c>
      <c r="I44">
        <v>5.2888687456516319</v>
      </c>
      <c r="J44">
        <v>3.4137127184045823</v>
      </c>
      <c r="K44">
        <v>2.5160260227830689</v>
      </c>
    </row>
    <row r="45" spans="2:11" hidden="1" x14ac:dyDescent="0.35">
      <c r="B45">
        <v>62.171717171717177</v>
      </c>
      <c r="C45">
        <v>5.3229981881021295</v>
      </c>
      <c r="D45">
        <v>4.1808741319137361</v>
      </c>
      <c r="E45">
        <v>2.916268565554442</v>
      </c>
      <c r="F45">
        <v>2.2361352878965288</v>
      </c>
      <c r="H45">
        <v>7.2969230876704483</v>
      </c>
      <c r="I45">
        <v>5.3143741954523929</v>
      </c>
      <c r="J45">
        <v>3.4276914275304549</v>
      </c>
      <c r="K45">
        <v>2.5253493770914073</v>
      </c>
    </row>
    <row r="46" spans="2:11" hidden="1" x14ac:dyDescent="0.35">
      <c r="B46">
        <v>62.676767676767682</v>
      </c>
      <c r="C46">
        <v>5.3165479808605474</v>
      </c>
      <c r="D46">
        <v>4.1793481589980477</v>
      </c>
      <c r="E46">
        <v>2.9177572914567351</v>
      </c>
      <c r="F46">
        <v>2.2382691560719428</v>
      </c>
      <c r="H46">
        <v>7.3359737299515277</v>
      </c>
      <c r="I46">
        <v>5.3392969671064492</v>
      </c>
      <c r="J46">
        <v>3.4412204786813505</v>
      </c>
      <c r="K46">
        <v>2.5343137373308346</v>
      </c>
    </row>
    <row r="47" spans="2:11" hidden="1" x14ac:dyDescent="0.35">
      <c r="B47">
        <v>63.181818181818187</v>
      </c>
      <c r="C47">
        <v>5.3088462907501297</v>
      </c>
      <c r="D47">
        <v>4.1768778630562995</v>
      </c>
      <c r="E47">
        <v>2.9186248370451917</v>
      </c>
      <c r="F47">
        <v>2.2399440388642109</v>
      </c>
      <c r="H47">
        <v>7.3743560731106665</v>
      </c>
      <c r="I47">
        <v>5.3636237321403328</v>
      </c>
      <c r="J47">
        <v>3.4542900045943457</v>
      </c>
      <c r="K47">
        <v>2.5429114383463958</v>
      </c>
    </row>
    <row r="48" spans="2:11" hidden="1" x14ac:dyDescent="0.35">
      <c r="B48">
        <v>63.686868686868692</v>
      </c>
      <c r="C48">
        <v>5.2998803468505713</v>
      </c>
      <c r="D48">
        <v>4.1734512876079322</v>
      </c>
      <c r="E48">
        <v>2.9188618630662964</v>
      </c>
      <c r="F48">
        <v>2.2411525173770097</v>
      </c>
      <c r="H48">
        <v>7.4120542599847461</v>
      </c>
      <c r="I48">
        <v>5.3873407291835482</v>
      </c>
      <c r="J48">
        <v>3.4668898315065588</v>
      </c>
      <c r="K48">
        <v>2.5511345839478059</v>
      </c>
    </row>
    <row r="49" spans="2:11" hidden="1" x14ac:dyDescent="0.35">
      <c r="B49">
        <v>64.191919191919197</v>
      </c>
      <c r="C49">
        <v>5.2896372466544941</v>
      </c>
      <c r="D49">
        <v>4.1690562929343864</v>
      </c>
      <c r="E49">
        <v>2.9184588458756542</v>
      </c>
      <c r="F49">
        <v>2.241887011396809</v>
      </c>
      <c r="H49">
        <v>7.4490518954709151</v>
      </c>
      <c r="I49">
        <v>5.4104337429586149</v>
      </c>
      <c r="J49">
        <v>3.4790094647002832</v>
      </c>
      <c r="K49">
        <v>2.5589750362182198</v>
      </c>
    </row>
    <row r="50" spans="2:11" hidden="1" x14ac:dyDescent="0.35">
      <c r="B50">
        <v>64.696969696969703</v>
      </c>
      <c r="C50">
        <v>5.2781039503773659</v>
      </c>
      <c r="D50">
        <v>4.163680549157295</v>
      </c>
      <c r="E50">
        <v>2.9174060703499816</v>
      </c>
      <c r="F50">
        <v>2.2421397730185144</v>
      </c>
      <c r="H50">
        <v>7.4853320195691522</v>
      </c>
      <c r="I50">
        <v>5.4328880819476009</v>
      </c>
      <c r="J50">
        <v>3.490638073159408</v>
      </c>
      <c r="K50">
        <v>2.5664244041763595</v>
      </c>
    </row>
    <row r="51" spans="2:11" hidden="1" x14ac:dyDescent="0.35">
      <c r="B51">
        <v>65.202020202020208</v>
      </c>
      <c r="C51">
        <v>5.2652672749650691</v>
      </c>
      <c r="D51">
        <v>4.157311528960733</v>
      </c>
      <c r="E51">
        <v>2.9156936224282006</v>
      </c>
      <c r="F51">
        <v>2.2419028799305019</v>
      </c>
      <c r="H51">
        <v>7.5208770786754533</v>
      </c>
      <c r="I51">
        <v>5.4546885546315487</v>
      </c>
      <c r="J51">
        <v>3.5017644732687758</v>
      </c>
      <c r="K51">
        <v>2.5734740317425455</v>
      </c>
    </row>
    <row r="52" spans="2:11" hidden="1" x14ac:dyDescent="0.35">
      <c r="B52">
        <v>65.707070707070713</v>
      </c>
      <c r="C52">
        <v>5.251113887778935</v>
      </c>
      <c r="D52">
        <v>4.1499364999334656</v>
      </c>
      <c r="E52">
        <v>2.9133113812563947</v>
      </c>
      <c r="F52">
        <v>2.2411682283356269</v>
      </c>
      <c r="H52">
        <v>7.5556688949843913</v>
      </c>
      <c r="I52">
        <v>5.4758194441889678</v>
      </c>
      <c r="J52">
        <v>3.5123771114818405</v>
      </c>
      <c r="K52">
        <v>2.5801149849553786</v>
      </c>
    </row>
    <row r="53" spans="2:11" hidden="1" x14ac:dyDescent="0.35">
      <c r="B53">
        <v>66.212121212121218</v>
      </c>
      <c r="C53">
        <v>5.2356302999363225</v>
      </c>
      <c r="D53">
        <v>4.1415425165056474</v>
      </c>
      <c r="E53">
        <v>2.9102490109092605</v>
      </c>
      <c r="F53">
        <v>2.2399275254825488</v>
      </c>
      <c r="H53">
        <v>7.5896886338468805</v>
      </c>
      <c r="I53">
        <v>5.4962644815291117</v>
      </c>
      <c r="J53">
        <v>3.522464045875251</v>
      </c>
      <c r="K53">
        <v>2.5863380383802759</v>
      </c>
    </row>
    <row r="54" spans="2:11" hidden="1" x14ac:dyDescent="0.35">
      <c r="B54">
        <v>66.717171717171723</v>
      </c>
      <c r="C54">
        <v>5.2188028592827891</v>
      </c>
      <c r="D54">
        <v>4.1321164114514914</v>
      </c>
      <c r="E54">
        <v>2.9064959516580338</v>
      </c>
      <c r="F54">
        <v>2.2381722817799323</v>
      </c>
      <c r="H54">
        <v>7.6229167689124964</v>
      </c>
      <c r="I54">
        <v>5.5160068165229337</v>
      </c>
      <c r="J54">
        <v>3.5320129264998892</v>
      </c>
      <c r="K54">
        <v>2.5921336606459233</v>
      </c>
    </row>
    <row r="55" spans="2:11" hidden="1" x14ac:dyDescent="0.35">
      <c r="B55">
        <v>67.222222222222229</v>
      </c>
      <c r="C55">
        <v>5.2006177429700262</v>
      </c>
      <c r="D55">
        <v>4.1216447869277975</v>
      </c>
      <c r="E55">
        <v>2.9020414107531423</v>
      </c>
      <c r="F55">
        <v>2.23589380246319</v>
      </c>
      <c r="H55">
        <v>7.6553330448701331</v>
      </c>
      <c r="I55">
        <v>5.5350289872824421</v>
      </c>
      <c r="J55">
        <v>3.5410109744316074</v>
      </c>
      <c r="K55">
        <v>2.5974919990384757</v>
      </c>
    </row>
    <row r="56" spans="2:11" hidden="1" x14ac:dyDescent="0.35">
      <c r="B56">
        <v>67.727272727272734</v>
      </c>
      <c r="C56">
        <v>5.1810609496115099</v>
      </c>
      <c r="D56">
        <v>4.1101140050150757</v>
      </c>
      <c r="E56">
        <v>2.8968743526860132</v>
      </c>
      <c r="F56">
        <v>2.233083178780626</v>
      </c>
      <c r="H56">
        <v>7.6869164375808765</v>
      </c>
      <c r="I56">
        <v>5.5533128873227424</v>
      </c>
      <c r="J56">
        <v>3.549444959412579</v>
      </c>
      <c r="K56">
        <v>2.6024028630758922</v>
      </c>
    </row>
    <row r="57" spans="2:11" hidden="1" x14ac:dyDescent="0.35">
      <c r="B57">
        <v>68.232323232323239</v>
      </c>
      <c r="C57">
        <v>5.1601182909853049</v>
      </c>
      <c r="D57">
        <v>4.0975101777252778</v>
      </c>
      <c r="E57">
        <v>2.8909834888920241</v>
      </c>
      <c r="F57">
        <v>2.2297312786642154</v>
      </c>
      <c r="H57">
        <v>7.7176451113764362</v>
      </c>
      <c r="I57">
        <v>5.570839730425126</v>
      </c>
      <c r="J57">
        <v>3.5573011759656383</v>
      </c>
      <c r="K57">
        <v>2.6068557069790277</v>
      </c>
    </row>
    <row r="58" spans="2:11" hidden="1" x14ac:dyDescent="0.35">
      <c r="B58">
        <v>68.737373737373744</v>
      </c>
      <c r="C58">
        <v>5.1377753832504647</v>
      </c>
      <c r="D58">
        <v>4.0838191564368129</v>
      </c>
      <c r="E58">
        <v>2.8843572668528661</v>
      </c>
      <c r="F58">
        <v>2.2258287368446816</v>
      </c>
      <c r="H58">
        <v>7.7474963732724778</v>
      </c>
      <c r="I58">
        <v>5.5875900130007814</v>
      </c>
      <c r="J58">
        <v>3.5645654178503685</v>
      </c>
      <c r="K58">
        <v>2.6108396109448986</v>
      </c>
    </row>
    <row r="59" spans="2:11" hidden="1" x14ac:dyDescent="0.35">
      <c r="B59">
        <v>69.242424242424249</v>
      </c>
      <c r="C59">
        <v>5.1140176376410054</v>
      </c>
      <c r="D59">
        <v>4.0690265207142309</v>
      </c>
      <c r="E59">
        <v>2.8769838585527117</v>
      </c>
      <c r="F59">
        <v>2.2213659443691469</v>
      </c>
      <c r="H59">
        <v>7.7764466238195498</v>
      </c>
      <c r="I59">
        <v>5.6035434737329028</v>
      </c>
      <c r="J59">
        <v>3.5712229507172233</v>
      </c>
      <c r="K59">
        <v>2.614343261120311</v>
      </c>
    </row>
    <row r="60" spans="2:11" hidden="1" x14ac:dyDescent="0.35">
      <c r="B60">
        <v>69.747474747474755</v>
      </c>
      <c r="C60">
        <v>5.0888302505976366</v>
      </c>
      <c r="D60">
        <v>4.0531175664655752</v>
      </c>
      <c r="E60">
        <v>2.8688511482386216</v>
      </c>
      <c r="F60">
        <v>2.216333037474433</v>
      </c>
      <c r="H60">
        <v>7.8044713042844602</v>
      </c>
      <c r="I60">
        <v>5.6186790502524726</v>
      </c>
      <c r="J60">
        <v>3.5772584828004881</v>
      </c>
      <c r="K60">
        <v>2.6173549281628015</v>
      </c>
    </row>
    <row r="61" spans="2:11" hidden="1" x14ac:dyDescent="0.35">
      <c r="B61">
        <v>70.25252525252526</v>
      </c>
      <c r="C61">
        <v>5.062198193293602</v>
      </c>
      <c r="D61">
        <v>4.0360772933864091</v>
      </c>
      <c r="E61">
        <v>2.8599467194301842</v>
      </c>
      <c r="F61">
        <v>2.2107198857643784</v>
      </c>
      <c r="H61">
        <v>7.8315448398216887</v>
      </c>
      <c r="I61">
        <v>5.6329748325751936</v>
      </c>
      <c r="J61">
        <v>3.5826561334736717</v>
      </c>
      <c r="K61">
        <v>2.6198624442627882</v>
      </c>
    </row>
    <row r="62" spans="2:11" hidden="1" x14ac:dyDescent="0.35">
      <c r="B62">
        <v>70.757575757575765</v>
      </c>
      <c r="C62">
        <v>5.0341062005072548</v>
      </c>
      <c r="D62">
        <v>4.0178903916343378</v>
      </c>
      <c r="E62">
        <v>2.8502578411192303</v>
      </c>
      <c r="F62">
        <v>2.2045160796354715</v>
      </c>
      <c r="H62">
        <v>7.8576405782555314</v>
      </c>
      <c r="I62">
        <v>5.6464080129978669</v>
      </c>
      <c r="J62">
        <v>3.5873993994725408</v>
      </c>
      <c r="K62">
        <v>2.6218531784892529</v>
      </c>
    </row>
    <row r="63" spans="2:11" hidden="1" x14ac:dyDescent="0.35">
      <c r="B63">
        <v>71.26262626262627</v>
      </c>
      <c r="C63">
        <v>5.0045387587892565</v>
      </c>
      <c r="D63">
        <v>3.998541227672578</v>
      </c>
      <c r="E63">
        <v>2.8397714530932703</v>
      </c>
      <c r="F63">
        <v>2.1977109168889006</v>
      </c>
      <c r="H63">
        <v>7.882730724050985</v>
      </c>
      <c r="I63">
        <v>5.6589548321181491</v>
      </c>
      <c r="J63">
        <v>3.5914711185684176</v>
      </c>
      <c r="K63">
        <v>2.6233140103047559</v>
      </c>
    </row>
    <row r="64" spans="2:11" hidden="1" x14ac:dyDescent="0.35">
      <c r="B64">
        <v>71.767676767676775</v>
      </c>
      <c r="C64">
        <v>4.9734800938665478</v>
      </c>
      <c r="D64">
        <v>3.9780138292148242</v>
      </c>
      <c r="E64">
        <v>2.828474150311</v>
      </c>
      <c r="F64">
        <v>2.1902933884607956</v>
      </c>
      <c r="H64">
        <v>7.9067862670034046</v>
      </c>
      <c r="I64">
        <v>5.6705905206033549</v>
      </c>
      <c r="J64">
        <v>3.5948534304515167</v>
      </c>
      <c r="K64">
        <v>2.6242313010793383</v>
      </c>
    </row>
    <row r="65" spans="2:11" hidden="1" x14ac:dyDescent="0.35">
      <c r="B65">
        <v>72.27272727272728</v>
      </c>
      <c r="C65">
        <v>4.940914157220444</v>
      </c>
      <c r="D65">
        <v>3.9562918691972064</v>
      </c>
      <c r="E65">
        <v>2.8163521662496556</v>
      </c>
      <c r="F65">
        <v>2.1822521631953693</v>
      </c>
      <c r="H65">
        <v>7.9297769051199785</v>
      </c>
      <c r="I65">
        <v>5.681289236290513</v>
      </c>
      <c r="J65">
        <v>3.5975277345544869</v>
      </c>
      <c r="K65">
        <v>2.6245908634124957</v>
      </c>
    </row>
    <row r="66" spans="2:11" hidden="1" x14ac:dyDescent="0.35">
      <c r="B66">
        <v>72.777777777777786</v>
      </c>
      <c r="C66">
        <v>4.9068246117688901</v>
      </c>
      <c r="D66">
        <v>3.933358648695187</v>
      </c>
      <c r="E66">
        <v>2.8033913551369913</v>
      </c>
      <c r="F66">
        <v>2.1735755715789784</v>
      </c>
      <c r="H66">
        <v>7.951670961104595</v>
      </c>
      <c r="I66">
        <v>5.691023996150177</v>
      </c>
      <c r="J66">
        <v>3.5994746445175139</v>
      </c>
      <c r="K66">
        <v>2.6243779280527288</v>
      </c>
    </row>
    <row r="67" spans="2:11" hidden="1" x14ac:dyDescent="0.35">
      <c r="B67">
        <v>73.282828282828291</v>
      </c>
      <c r="C67">
        <v>4.8711948165760219</v>
      </c>
      <c r="D67">
        <v>3.9091970786945263</v>
      </c>
      <c r="E67">
        <v>2.7895771729697927</v>
      </c>
      <c r="F67">
        <v>2.1642515883419309</v>
      </c>
      <c r="H67">
        <v>7.9724352917847101</v>
      </c>
      <c r="I67">
        <v>5.6997666025901781</v>
      </c>
      <c r="J67">
        <v>3.600673938958332</v>
      </c>
      <c r="K67">
        <v>2.623577108176506</v>
      </c>
    </row>
    <row r="68" spans="2:11" hidden="1" x14ac:dyDescent="0.35">
      <c r="B68">
        <v>73.787878787878796</v>
      </c>
      <c r="C68">
        <v>4.8340078105038931</v>
      </c>
      <c r="D68">
        <v>3.8837896606163129</v>
      </c>
      <c r="E68">
        <v>2.7748946572123208</v>
      </c>
      <c r="F68">
        <v>2.1542678138273708</v>
      </c>
      <c r="H68">
        <v>7.9920351897370789</v>
      </c>
      <c r="I68">
        <v>5.7074875635109681</v>
      </c>
      <c r="J68">
        <v>3.6011045081721789</v>
      </c>
      <c r="K68">
        <v>2.6221723607625593</v>
      </c>
    </row>
    <row r="69" spans="2:11" hidden="1" x14ac:dyDescent="0.35">
      <c r="B69">
        <v>74.292929292929301</v>
      </c>
      <c r="C69">
        <v>4.7952462947121051</v>
      </c>
      <c r="D69">
        <v>3.8571184654846546</v>
      </c>
      <c r="E69">
        <v>2.7593284050542843</v>
      </c>
      <c r="F69">
        <v>2.1436114540133806</v>
      </c>
      <c r="H69">
        <v>8.0104342762745002</v>
      </c>
      <c r="I69">
        <v>5.714156005450671</v>
      </c>
      <c r="J69">
        <v>3.6007442963385596</v>
      </c>
      <c r="K69">
        <v>2.6201469447639485</v>
      </c>
    </row>
    <row r="70" spans="2:11" hidden="1" x14ac:dyDescent="0.35">
      <c r="B70">
        <v>74.797979797979806</v>
      </c>
      <c r="C70">
        <v>4.7548926139004744</v>
      </c>
      <c r="D70">
        <v>3.8291651116138108</v>
      </c>
      <c r="E70">
        <v>2.7428625500960147</v>
      </c>
      <c r="F70">
        <v>2.1322692990629664</v>
      </c>
      <c r="H70">
        <v>8.0275943848480242</v>
      </c>
      <c r="I70">
        <v>5.719739579072888</v>
      </c>
      <c r="J70">
        <v>3.5995702387599362</v>
      </c>
      <c r="K70">
        <v>2.6174833757440341</v>
      </c>
    </row>
    <row r="71" spans="2:11" hidden="1" x14ac:dyDescent="0.35">
      <c r="B71">
        <v>75.303030303030312</v>
      </c>
      <c r="C71">
        <v>4.7129287361780543</v>
      </c>
      <c r="D71">
        <v>3.7999107406766401</v>
      </c>
      <c r="E71">
        <v>2.7254807373125631</v>
      </c>
      <c r="F71">
        <v>2.120227700261021</v>
      </c>
      <c r="H71">
        <v>8.0434754337933949</v>
      </c>
      <c r="I71">
        <v>5.7242043561531482</v>
      </c>
      <c r="J71">
        <v>3.5975581935961398</v>
      </c>
      <c r="K71">
        <v>2.6141633765998789</v>
      </c>
    </row>
    <row r="72" spans="2:11" hidden="1" x14ac:dyDescent="0.35">
      <c r="B72">
        <v>75.808080808080817</v>
      </c>
      <c r="C72">
        <v>4.669336231428586</v>
      </c>
      <c r="D72">
        <v>3.7693359920018654</v>
      </c>
      <c r="E72">
        <v>2.7071660961315414</v>
      </c>
      <c r="F72">
        <v>2.1074725451814298</v>
      </c>
      <c r="H72">
        <v>8.0580352872067778</v>
      </c>
      <c r="I72">
        <v>5.7275147171073293</v>
      </c>
      <c r="J72">
        <v>3.594682867487653</v>
      </c>
      <c r="K72">
        <v>2.6101678239479424</v>
      </c>
    </row>
    <row r="73" spans="2:11" hidden="1" x14ac:dyDescent="0.35">
      <c r="B73">
        <v>76.313131313131322</v>
      </c>
      <c r="C73">
        <v>4.6240962480270129</v>
      </c>
      <c r="D73">
        <v>3.7374209749280101</v>
      </c>
      <c r="E73">
        <v>2.6879012114396028</v>
      </c>
      <c r="F73">
        <v>2.093989230908516</v>
      </c>
      <c r="H73">
        <v>8.0712296025673815</v>
      </c>
      <c r="I73">
        <v>5.729633227975242</v>
      </c>
      <c r="J73">
        <v>3.59091773438118</v>
      </c>
      <c r="K73">
        <v>2.6054766896913382</v>
      </c>
    </row>
    <row r="74" spans="2:11" hidden="1" x14ac:dyDescent="0.35">
      <c r="B74">
        <v>76.818181818181827</v>
      </c>
      <c r="C74">
        <v>4.5771894877441071</v>
      </c>
      <c r="D74">
        <v>3.7041452390226217</v>
      </c>
      <c r="E74">
        <v>2.6676680923101963</v>
      </c>
      <c r="F74">
        <v>2.0797626351152454</v>
      </c>
      <c r="H74">
        <v>8.0830116635304758</v>
      </c>
      <c r="I74">
        <v>5.7305205056217385</v>
      </c>
      <c r="J74">
        <v>3.5862349467757793</v>
      </c>
      <c r="K74">
        <v>2.600068977222683</v>
      </c>
    </row>
    <row r="75" spans="2:11" hidden="1" x14ac:dyDescent="0.35">
      <c r="B75">
        <v>77.323232323232332</v>
      </c>
      <c r="C75">
        <v>4.5285961786566213</v>
      </c>
      <c r="D75">
        <v>3.6694877419506806</v>
      </c>
      <c r="E75">
        <v>2.6464481382193177</v>
      </c>
      <c r="F75">
        <v>2.0647770847759706</v>
      </c>
      <c r="H75">
        <v>8.0933321960875126</v>
      </c>
      <c r="I75">
        <v>5.7301350697416815</v>
      </c>
      <c r="J75">
        <v>3.5806052385001537</v>
      </c>
      <c r="K75">
        <v>2.5939226516414586</v>
      </c>
    </row>
    <row r="76" spans="2:11" hidden="1" x14ac:dyDescent="0.35">
      <c r="B76">
        <v>77.828282828282838</v>
      </c>
      <c r="C76">
        <v>4.4782960458571299</v>
      </c>
      <c r="D76">
        <v>3.6334268147499293</v>
      </c>
      <c r="E76">
        <v>2.6242221024863346</v>
      </c>
      <c r="F76">
        <v>2.0490163222628062</v>
      </c>
      <c r="H76">
        <v>8.102139166025605</v>
      </c>
      <c r="I76">
        <v>5.7284331800501018</v>
      </c>
      <c r="J76">
        <v>3.5739978180040435</v>
      </c>
      <c r="K76">
        <v>2.5870145632778145</v>
      </c>
    </row>
    <row r="77" spans="2:11" hidden="1" x14ac:dyDescent="0.35">
      <c r="B77">
        <v>78.333333333333343</v>
      </c>
      <c r="C77">
        <v>4.4262682797315742</v>
      </c>
      <c r="D77">
        <v>3.5959401242389415</v>
      </c>
      <c r="E77">
        <v>2.6009700526429951</v>
      </c>
      <c r="F77">
        <v>2.032463468542006</v>
      </c>
      <c r="H77">
        <v>8.1093775553075904</v>
      </c>
      <c r="I77">
        <v>5.72536865679833</v>
      </c>
      <c r="J77">
        <v>3.5663802509990323</v>
      </c>
      <c r="K77">
        <v>2.5793203637121231</v>
      </c>
    </row>
    <row r="78" spans="2:11" hidden="1" x14ac:dyDescent="0.35">
      <c r="B78">
        <v>78.838383838383848</v>
      </c>
      <c r="C78">
        <v>4.3724915015416785</v>
      </c>
      <c r="D78">
        <v>3.5570046322483009</v>
      </c>
      <c r="E78">
        <v>2.5766713273939592</v>
      </c>
      <c r="F78">
        <v>2.0151009831485904</v>
      </c>
      <c r="H78">
        <v>8.1149891146277664</v>
      </c>
      <c r="I78">
        <v>5.7208926824741466</v>
      </c>
      <c r="J78">
        <v>3.5577183311098217</v>
      </c>
      <c r="K78">
        <v>2.5708144133607531</v>
      </c>
    </row>
    <row r="79" spans="2:11" hidden="1" x14ac:dyDescent="0.35">
      <c r="B79">
        <v>79.343434343434353</v>
      </c>
      <c r="C79">
        <v>4.3169437260146495</v>
      </c>
      <c r="D79">
        <v>3.5165965513230231</v>
      </c>
      <c r="E79">
        <v>2.5513044897867321</v>
      </c>
      <c r="F79">
        <v>1.996910620572792</v>
      </c>
      <c r="H79">
        <v>8.118912088966546</v>
      </c>
      <c r="I79">
        <v>5.714953582210736</v>
      </c>
      <c r="J79">
        <v>3.5479759369930033</v>
      </c>
      <c r="K79">
        <v>2.56146967955784</v>
      </c>
    </row>
    <row r="80" spans="2:11" hidden="1" x14ac:dyDescent="0.35">
      <c r="B80">
        <v>79.848484848484858</v>
      </c>
      <c r="C80">
        <v>4.2596023206010605</v>
      </c>
      <c r="D80">
        <v>3.47469129649626</v>
      </c>
      <c r="E80">
        <v>2.5248472761551675</v>
      </c>
      <c r="F80">
        <v>1.9778733826411321</v>
      </c>
      <c r="H80">
        <v>8.1210809124536425</v>
      </c>
      <c r="I80">
        <v>5.7074965800336495</v>
      </c>
      <c r="J80">
        <v>3.5371148741379392</v>
      </c>
      <c r="K80">
        <v>2.5512576238977571</v>
      </c>
    </row>
    <row r="81" spans="2:11" hidden="1" x14ac:dyDescent="0.35">
      <c r="B81">
        <v>80.353535353535364</v>
      </c>
      <c r="C81">
        <v>4.2004439610140665</v>
      </c>
      <c r="D81">
        <v>3.4312634326775253</v>
      </c>
      <c r="E81">
        <v>2.4972765403388051</v>
      </c>
      <c r="F81">
        <v>1.9579694664137031</v>
      </c>
      <c r="H81">
        <v>8.1214258682392266</v>
      </c>
      <c r="I81">
        <v>5.6984635276062292</v>
      </c>
      <c r="J81">
        <v>3.5250946992790162</v>
      </c>
      <c r="K81">
        <v>2.5401480774068563</v>
      </c>
    </row>
    <row r="82" spans="2:11" hidden="1" x14ac:dyDescent="0.35">
      <c r="B82">
        <v>80.858585858585869</v>
      </c>
      <c r="C82">
        <v>4.1394445826073794</v>
      </c>
      <c r="D82">
        <v>3.3862866171323476</v>
      </c>
      <c r="E82">
        <v>2.4685681926070124</v>
      </c>
      <c r="F82">
        <v>1.9371782070490147</v>
      </c>
      <c r="H82">
        <v>8.1198727083409548</v>
      </c>
      <c r="I82">
        <v>5.6877926015726139</v>
      </c>
      <c r="J82">
        <v>3.5118725250059573</v>
      </c>
      <c r="K82">
        <v>2.5281091018802853</v>
      </c>
    </row>
    <row r="83" spans="2:11" hidden="1" x14ac:dyDescent="0.35">
      <c r="B83">
        <v>81.363636363636374</v>
      </c>
      <c r="C83">
        <v>4.0765793270830377</v>
      </c>
      <c r="D83">
        <v>3.3397335364524383</v>
      </c>
      <c r="E83">
        <v>2.4386971326310016</v>
      </c>
      <c r="F83">
        <v>1.9154780150042434</v>
      </c>
      <c r="H83">
        <v>8.1163422275580928</v>
      </c>
      <c r="I83">
        <v>5.675417964924911</v>
      </c>
      <c r="J83">
        <v>3.4974028017525862</v>
      </c>
      <c r="K83">
        <v>2.5151068354423991</v>
      </c>
    </row>
    <row r="84" spans="2:11" hidden="1" x14ac:dyDescent="0.35">
      <c r="B84">
        <v>81.868686868686879</v>
      </c>
      <c r="C84">
        <v>4.0118224839429697</v>
      </c>
      <c r="D84">
        <v>3.2915758373236406</v>
      </c>
      <c r="E84">
        <v>2.4076371757455082</v>
      </c>
      <c r="F84">
        <v>1.892846306839477</v>
      </c>
      <c r="H84">
        <v>8.1107497844843675</v>
      </c>
      <c r="I84">
        <v>5.6612693870122435</v>
      </c>
      <c r="J84">
        <v>3.4816370738531113</v>
      </c>
      <c r="K84">
        <v>2.5011053200554745</v>
      </c>
    </row>
    <row r="85" spans="2:11" hidden="1" x14ac:dyDescent="0.35">
      <c r="B85">
        <v>82.373737373737384</v>
      </c>
      <c r="C85">
        <v>3.945147426005807</v>
      </c>
      <c r="D85">
        <v>3.2417840502895841</v>
      </c>
      <c r="E85">
        <v>2.3753609716207906</v>
      </c>
      <c r="F85">
        <v>1.869259428778161</v>
      </c>
      <c r="H85">
        <v>8.1030047613672576</v>
      </c>
      <c r="I85">
        <v>5.6452718158284343</v>
      </c>
      <c r="J85">
        <v>3.4645237057647993</v>
      </c>
      <c r="K85">
        <v>2.4860663083012602</v>
      </c>
    </row>
    <row r="86" spans="2:11" hidden="1" x14ac:dyDescent="0.35">
      <c r="B86">
        <v>82.87878787878789</v>
      </c>
      <c r="C86">
        <v>3.8765265382010887</v>
      </c>
      <c r="D86">
        <v>3.1903275055796767</v>
      </c>
      <c r="E86">
        <v>2.3418399143223549</v>
      </c>
      <c r="F86">
        <v>1.8446925720344871</v>
      </c>
      <c r="H86">
        <v>8.0930099529965798</v>
      </c>
      <c r="I86">
        <v>5.6273448950230565</v>
      </c>
      <c r="J86">
        <v>3.4460075738387745</v>
      </c>
      <c r="K86">
        <v>2.4699490462740141</v>
      </c>
    </row>
    <row r="87" spans="2:11" hidden="1" x14ac:dyDescent="0.35">
      <c r="B87">
        <v>83.383838383838395</v>
      </c>
      <c r="C87">
        <v>3.8059311387220545</v>
      </c>
      <c r="D87">
        <v>3.1371742399145446</v>
      </c>
      <c r="E87">
        <v>2.3070440425636134</v>
      </c>
      <c r="F87">
        <v>1.8191196787518709</v>
      </c>
      <c r="H87">
        <v>8.0806608728875879</v>
      </c>
      <c r="I87">
        <v>5.6074024166228948</v>
      </c>
      <c r="J87">
        <v>3.4260297181464896</v>
      </c>
      <c r="K87">
        <v>2.4527100288330885</v>
      </c>
    </row>
    <row r="88" spans="2:11" hidden="1" x14ac:dyDescent="0.35">
      <c r="B88">
        <v>83.8888888888889</v>
      </c>
      <c r="C88">
        <v>3.7333313914606867</v>
      </c>
      <c r="D88">
        <v>3.0822908930154824</v>
      </c>
      <c r="E88">
        <v>2.2709419287489068</v>
      </c>
      <c r="F88">
        <v>1.7925133371927138</v>
      </c>
      <c r="H88">
        <v>8.0658449626612221</v>
      </c>
      <c r="I88">
        <v>5.5853516986574512</v>
      </c>
      <c r="J88">
        <v>3.4045269477987583</v>
      </c>
      <c r="K88">
        <v>2.4343027227414575</v>
      </c>
    </row>
    <row r="89" spans="2:11" hidden="1" x14ac:dyDescent="0.35">
      <c r="B89">
        <v>84.393939393939405</v>
      </c>
      <c r="C89">
        <v>3.6586962084586894</v>
      </c>
      <c r="D89">
        <v>3.0256425923191834</v>
      </c>
      <c r="E89">
        <v>2.2335005551541833</v>
      </c>
      <c r="F89">
        <v>1.7648446645750355</v>
      </c>
      <c r="H89">
        <v>8.0484406875948302</v>
      </c>
      <c r="I89">
        <v>5.5610928746650465</v>
      </c>
      <c r="J89">
        <v>3.3814313918731549</v>
      </c>
      <c r="K89">
        <v>2.4146772523279321</v>
      </c>
    </row>
    <row r="90" spans="2:11" hidden="1" x14ac:dyDescent="0.35">
      <c r="B90">
        <v>84.89898989898991</v>
      </c>
      <c r="C90">
        <v>3.5819931408767216</v>
      </c>
      <c r="D90">
        <v>2.9671928241246688</v>
      </c>
      <c r="E90">
        <v>2.1946851752862679</v>
      </c>
      <c r="F90">
        <v>1.7360831756513539</v>
      </c>
      <c r="H90">
        <v>8.0283164976637043</v>
      </c>
      <c r="I90">
        <v>5.534518079293969</v>
      </c>
      <c r="J90">
        <v>3.3566699864276157</v>
      </c>
      <c r="K90">
        <v>2.3937800412104804</v>
      </c>
    </row>
    <row r="91" spans="2:11" hidden="1" x14ac:dyDescent="0.35">
      <c r="B91">
        <v>85.404040404040416</v>
      </c>
      <c r="C91">
        <v>3.5031882567023498</v>
      </c>
      <c r="D91">
        <v>2.9069032890645814</v>
      </c>
      <c r="E91">
        <v>2.1544591580886592</v>
      </c>
      <c r="F91">
        <v>1.7061966347587387</v>
      </c>
      <c r="H91">
        <v>8.0053296288037394</v>
      </c>
      <c r="I91">
        <v>5.5055105107548563</v>
      </c>
      <c r="J91">
        <v>3.330163886032167</v>
      </c>
      <c r="K91">
        <v>2.3715534022495182</v>
      </c>
    </row>
    <row r="92" spans="2:11" hidden="1" x14ac:dyDescent="0.35">
      <c r="B92">
        <v>85.909090909090921</v>
      </c>
      <c r="C92">
        <v>3.4222460030698123</v>
      </c>
      <c r="D92">
        <v>2.8447337393806977</v>
      </c>
      <c r="E92">
        <v>2.1127838122002323</v>
      </c>
      <c r="F92">
        <v>1.6751508886154023</v>
      </c>
      <c r="H92">
        <v>7.9793247133220166</v>
      </c>
      <c r="I92">
        <v>5.4739433465126996</v>
      </c>
      <c r="J92">
        <v>3.3018277856787419</v>
      </c>
      <c r="K92">
        <v>2.3479350661806384</v>
      </c>
    </row>
    <row r="93" spans="2:11" hidden="1" x14ac:dyDescent="0.35">
      <c r="B93">
        <v>86.414141414141426</v>
      </c>
      <c r="C93">
        <v>3.3391290506347051</v>
      </c>
      <c r="D93">
        <v>2.7806417949727589</v>
      </c>
      <c r="E93">
        <v>2.0696181869019643</v>
      </c>
      <c r="F93">
        <v>1.6429096765761737</v>
      </c>
      <c r="H93">
        <v>7.9501321609834488</v>
      </c>
      <c r="I93">
        <v>5.4396784830555722</v>
      </c>
      <c r="J93">
        <v>3.2715691356707239</v>
      </c>
      <c r="K93">
        <v>2.3228576372053942</v>
      </c>
    </row>
    <row r="94" spans="2:11" hidden="1" x14ac:dyDescent="0.35">
      <c r="B94">
        <v>86.919191919191931</v>
      </c>
      <c r="C94">
        <v>3.2537981169111747</v>
      </c>
      <c r="D94">
        <v>2.7145827345535833</v>
      </c>
      <c r="E94">
        <v>2.0249188456721563</v>
      </c>
      <c r="F94">
        <v>1.6094344143549766</v>
      </c>
      <c r="H94">
        <v>7.9175662627945922</v>
      </c>
      <c r="I94">
        <v>5.4025650634605151</v>
      </c>
      <c r="J94">
        <v>3.2392872279341969</v>
      </c>
      <c r="K94">
        <v>2.2962479610547151</v>
      </c>
    </row>
    <row r="95" spans="2:11" hidden="1" x14ac:dyDescent="0.35">
      <c r="B95">
        <v>87.424242424242436</v>
      </c>
      <c r="C95">
        <v>3.1662117648059791</v>
      </c>
      <c r="D95">
        <v>2.6465092574420717</v>
      </c>
      <c r="E95">
        <v>1.9786396073713881</v>
      </c>
      <c r="F95">
        <v>1.5746839463331579</v>
      </c>
      <c r="H95">
        <v>7.8814229571843448</v>
      </c>
      <c r="I95">
        <v>5.3624377472747637</v>
      </c>
      <c r="J95">
        <v>3.2048721268367277</v>
      </c>
      <c r="K95">
        <v>2.2680263874887001</v>
      </c>
    </row>
    <row r="96" spans="2:11" hidden="1" x14ac:dyDescent="0.35">
      <c r="B96">
        <v>87.929292929292941</v>
      </c>
      <c r="C96">
        <v>3.0763261717305426</v>
      </c>
      <c r="D96">
        <v>2.5763712105119381</v>
      </c>
      <c r="E96">
        <v>1.9307312489361197</v>
      </c>
      <c r="F96">
        <v>1.5386142604425403</v>
      </c>
      <c r="H96">
        <v>7.8414771821590703</v>
      </c>
      <c r="I96">
        <v>5.31911466522513</v>
      </c>
      <c r="J96">
        <v>3.1682034106402539</v>
      </c>
      <c r="K96">
        <v>2.2381059045973664</v>
      </c>
    </row>
    <row r="97" spans="2:11" hidden="1" x14ac:dyDescent="0.35">
      <c r="B97">
        <v>88.434343434343447</v>
      </c>
      <c r="C97">
        <v>2.984094863582873</v>
      </c>
      <c r="D97">
        <v>2.5041152735162981</v>
      </c>
      <c r="E97">
        <v>1.8811411619969174</v>
      </c>
      <c r="F97">
        <v>1.5011781581615036</v>
      </c>
      <c r="H97">
        <v>7.797479715706447</v>
      </c>
      <c r="I97">
        <v>5.2723949854445005</v>
      </c>
      <c r="J97">
        <v>3.1291486805851823</v>
      </c>
      <c r="K97">
        <v>2.2063911162498964</v>
      </c>
    </row>
    <row r="98" spans="2:11" hidden="1" x14ac:dyDescent="0.35">
      <c r="B98">
        <v>88.939393939393952</v>
      </c>
      <c r="C98">
        <v>2.8894684064853431</v>
      </c>
      <c r="D98">
        <v>2.4296845943344731</v>
      </c>
      <c r="E98">
        <v>1.8298129539454173</v>
      </c>
      <c r="F98">
        <v>1.4623248702832825</v>
      </c>
      <c r="H98">
        <v>7.7491533782647632</v>
      </c>
      <c r="I98">
        <v>5.2220559968295683</v>
      </c>
      <c r="J98">
        <v>3.0875617824971058</v>
      </c>
      <c r="K98">
        <v>2.1727770260873567</v>
      </c>
    </row>
    <row r="99" spans="2:11" hidden="1" x14ac:dyDescent="0.35">
      <c r="B99">
        <v>89.444444444444457</v>
      </c>
      <c r="C99">
        <v>2.7923940473315882</v>
      </c>
      <c r="D99">
        <v>2.3530183635034203</v>
      </c>
      <c r="E99">
        <v>1.7766859815018576</v>
      </c>
      <c r="F99">
        <v>1.4219996066557856</v>
      </c>
      <c r="H99">
        <v>7.6961884326147283</v>
      </c>
      <c r="I99">
        <v>5.1678495867440137</v>
      </c>
      <c r="J99">
        <v>3.0432806695765686</v>
      </c>
      <c r="K99">
        <v>2.137147580823215</v>
      </c>
    </row>
    <row r="100" spans="2:11" hidden="1" x14ac:dyDescent="0.35">
      <c r="B100">
        <v>89.949494949494962</v>
      </c>
      <c r="C100">
        <v>2.6928152917820274</v>
      </c>
      <c r="D100">
        <v>2.274051314517163</v>
      </c>
      <c r="E100">
        <v>1.7216948015681632</v>
      </c>
      <c r="F100">
        <v>1.3801430248351176</v>
      </c>
      <c r="H100">
        <v>7.6382369639127949</v>
      </c>
      <c r="I100">
        <v>5.1094979515340118</v>
      </c>
      <c r="J100">
        <v>2.9961248129979134</v>
      </c>
      <c r="K100">
        <v>2.0993739112345478</v>
      </c>
    </row>
    <row r="101" spans="2:11" hidden="1" x14ac:dyDescent="0.35">
      <c r="B101">
        <v>90.454545454545467</v>
      </c>
      <c r="C101">
        <v>2.5906714051262658</v>
      </c>
      <c r="D101">
        <v>2.1927131325344282</v>
      </c>
      <c r="E101">
        <v>1.6647685197821338</v>
      </c>
      <c r="F101">
        <v>1.3366905982306332</v>
      </c>
      <c r="H101">
        <v>7.5749059495413054</v>
      </c>
      <c r="I101">
        <v>5.0466883247280228</v>
      </c>
      <c r="J101">
        <v>2.9458920366280159</v>
      </c>
      <c r="K101">
        <v>2.0593121895087814</v>
      </c>
    </row>
    <row r="102" spans="2:11" hidden="1" x14ac:dyDescent="0.35">
      <c r="B102">
        <v>90.959595959595973</v>
      </c>
      <c r="C102">
        <v>2.4858968170778581</v>
      </c>
      <c r="D102">
        <v>2.1089277489366438</v>
      </c>
      <c r="E102">
        <v>1.6058300112652093</v>
      </c>
      <c r="F102">
        <v>1.2915718583899116</v>
      </c>
      <c r="H102">
        <v>7.5057486255577244</v>
      </c>
      <c r="I102">
        <v>4.9790664325537888</v>
      </c>
      <c r="J102">
        <v>2.8923546098562807</v>
      </c>
      <c r="K102">
        <v>2.0168009941868821</v>
      </c>
    </row>
    <row r="103" spans="2:11" hidden="1" x14ac:dyDescent="0.35">
      <c r="B103">
        <v>91.464646464646478</v>
      </c>
      <c r="C103">
        <v>2.3784204055980975</v>
      </c>
      <c r="D103">
        <v>2.0226124920452366</v>
      </c>
      <c r="E103">
        <v>1.5447949799097582</v>
      </c>
      <c r="F103">
        <v>1.2447094779003325</v>
      </c>
      <c r="H103">
        <v>7.4302536091677487</v>
      </c>
      <c r="I103">
        <v>4.9062282790376246</v>
      </c>
      <c r="J103">
        <v>2.8352543724910722</v>
      </c>
      <c r="K103">
        <v>1.9716580351895732</v>
      </c>
    </row>
    <row r="104" spans="2:11" hidden="1" x14ac:dyDescent="0.35">
      <c r="B104">
        <v>91.969696969696983</v>
      </c>
      <c r="C104">
        <v>2.2681646265287037</v>
      </c>
      <c r="D104">
        <v>1.9336770543610333</v>
      </c>
      <c r="E104">
        <v>1.4815708111650698</v>
      </c>
      <c r="F104">
        <v>1.1960181489363508</v>
      </c>
      <c r="H104">
        <v>7.3478310217433123</v>
      </c>
      <c r="I104">
        <v>4.8277097069579087</v>
      </c>
      <c r="J104">
        <v>2.774296578994488</v>
      </c>
      <c r="K104">
        <v>1.9236760356885791</v>
      </c>
    </row>
    <row r="105" spans="2:11" hidden="1" x14ac:dyDescent="0.35">
      <c r="B105">
        <v>92.474747474747488</v>
      </c>
      <c r="C105">
        <v>2.155044444019985</v>
      </c>
      <c r="D105">
        <v>1.8420222225712601</v>
      </c>
      <c r="E105">
        <v>1.4160551570800386</v>
      </c>
      <c r="F105">
        <v>1.1454031961557531</v>
      </c>
      <c r="H105">
        <v>7.2577945371026349</v>
      </c>
      <c r="I105">
        <v>4.7429729497120112</v>
      </c>
      <c r="J105">
        <v>2.7091420216907984</v>
      </c>
      <c r="K105">
        <v>1.8726174858888931</v>
      </c>
    </row>
    <row r="106" spans="2:11" hidden="1" x14ac:dyDescent="0.35">
      <c r="B106">
        <v>92.979797979797993</v>
      </c>
      <c r="C106">
        <v>2.038965999683688</v>
      </c>
      <c r="D106">
        <v>1.7475382961342509</v>
      </c>
      <c r="E106">
        <v>1.3481341688465209</v>
      </c>
      <c r="F106">
        <v>1.0927588388960734</v>
      </c>
      <c r="H106">
        <v>7.1593377930519093</v>
      </c>
      <c r="I106">
        <v>4.6513890387527423</v>
      </c>
      <c r="J106">
        <v>2.639396800503123</v>
      </c>
      <c r="K106">
        <v>1.8182078614134727</v>
      </c>
    </row>
    <row r="107" spans="2:11" hidden="1" x14ac:dyDescent="0.35">
      <c r="B107">
        <v>93.484848484848499</v>
      </c>
      <c r="C107">
        <v>1.9198249331813355</v>
      </c>
      <c r="D107">
        <v>1.650103090008842</v>
      </c>
      <c r="E107">
        <v>1.2776802571938319</v>
      </c>
      <c r="F107">
        <v>1.0379659822864034</v>
      </c>
      <c r="H107">
        <v>7.0515028445252232</v>
      </c>
      <c r="I107">
        <v>4.552214386804426</v>
      </c>
      <c r="J107">
        <v>2.5645988105490223</v>
      </c>
      <c r="K107">
        <v>1.7601267111893644</v>
      </c>
    </row>
    <row r="108" spans="2:11" hidden="1" x14ac:dyDescent="0.35">
      <c r="B108">
        <v>93.989898989899004</v>
      </c>
      <c r="C108">
        <v>1.797504228731269</v>
      </c>
      <c r="D108">
        <v>1.5495793712053632</v>
      </c>
      <c r="E108">
        <v>1.2045492078855933</v>
      </c>
      <c r="F108">
        <v>0.98088936297328622</v>
      </c>
      <c r="H108">
        <v>6.9331371167097045</v>
      </c>
      <c r="I108">
        <v>4.4445589969350809</v>
      </c>
      <c r="J108">
        <v>2.4841995492813096</v>
      </c>
      <c r="K108">
        <v>1.6979957235785492</v>
      </c>
    </row>
    <row r="109" spans="2:11" hidden="1" x14ac:dyDescent="0.35">
      <c r="B109">
        <v>94.494949494949509</v>
      </c>
      <c r="C109">
        <v>1.6718714024064045</v>
      </c>
      <c r="D109">
        <v>1.4458115071947517</v>
      </c>
      <c r="E109">
        <v>1.1285763964242836</v>
      </c>
      <c r="F109">
        <v>0.92137379049431545</v>
      </c>
      <c r="H109">
        <v>6.8028332927357686</v>
      </c>
      <c r="I109">
        <v>4.3273423115144318</v>
      </c>
      <c r="J109">
        <v>2.3975390764372642</v>
      </c>
      <c r="K109">
        <v>1.6313623976989564</v>
      </c>
    </row>
    <row r="110" spans="2:11" hidden="1" x14ac:dyDescent="0.35">
      <c r="B110">
        <v>95.000000000000014</v>
      </c>
      <c r="C110">
        <v>1.5427747490534751</v>
      </c>
      <c r="D110">
        <v>1.3386209886551945</v>
      </c>
      <c r="E110">
        <v>1.0495717115190657</v>
      </c>
      <c r="F110">
        <v>0.85923908791711723</v>
      </c>
      <c r="H110">
        <v>6.6588430852184493</v>
      </c>
      <c r="I110">
        <v>4.1992302557683381</v>
      </c>
      <c r="J110">
        <v>2.3038106563345919</v>
      </c>
      <c r="K110">
        <v>1.5596771345119207</v>
      </c>
    </row>
    <row r="112" spans="2:11" x14ac:dyDescent="0.35">
      <c r="C112" s="14" t="s">
        <v>94</v>
      </c>
    </row>
  </sheetData>
  <dataValidations count="1">
    <dataValidation type="list" allowBlank="1" showInputMessage="1" showErrorMessage="1" sqref="C6" xr:uid="{F2286062-97C8-49D4-8F6F-0E932B4D5C94}">
      <formula1>"None, Manual, RDS"</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F3CA92-1233-486F-8759-787D1B609066}">
  <dimension ref="B2:L18"/>
  <sheetViews>
    <sheetView showGridLines="0" workbookViewId="0"/>
  </sheetViews>
  <sheetFormatPr defaultRowHeight="14.5" x14ac:dyDescent="0.35"/>
  <cols>
    <col min="1" max="1" width="5.26953125" customWidth="1"/>
    <col min="2" max="2" width="32" customWidth="1"/>
    <col min="6" max="6" width="4.1796875" customWidth="1"/>
    <col min="7" max="7" width="32.453125" customWidth="1"/>
    <col min="8" max="8" width="14.453125" customWidth="1"/>
    <col min="10" max="10" width="30.7265625" hidden="1" customWidth="1"/>
    <col min="11" max="11" width="0" hidden="1" customWidth="1"/>
  </cols>
  <sheetData>
    <row r="2" spans="2:12" x14ac:dyDescent="0.35">
      <c r="B2" s="14" t="s">
        <v>27</v>
      </c>
      <c r="J2" s="15"/>
      <c r="K2" s="15"/>
    </row>
    <row r="3" spans="2:12" ht="15" thickBot="1" x14ac:dyDescent="0.4">
      <c r="J3" s="15"/>
      <c r="K3" s="15"/>
    </row>
    <row r="4" spans="2:12" x14ac:dyDescent="0.35">
      <c r="B4" s="137" t="s">
        <v>0</v>
      </c>
      <c r="C4" s="138"/>
      <c r="D4" s="138"/>
      <c r="E4" s="139"/>
      <c r="G4" s="140" t="s">
        <v>28</v>
      </c>
      <c r="H4" s="141"/>
      <c r="I4" s="17"/>
      <c r="J4" s="15"/>
      <c r="K4" s="15"/>
      <c r="L4" t="s">
        <v>29</v>
      </c>
    </row>
    <row r="5" spans="2:12" x14ac:dyDescent="0.35">
      <c r="B5" s="1" t="s">
        <v>30</v>
      </c>
      <c r="C5" s="18">
        <v>1E-3</v>
      </c>
      <c r="D5" s="19"/>
      <c r="E5" s="20"/>
      <c r="G5" s="1" t="s">
        <v>31</v>
      </c>
      <c r="H5" s="21">
        <v>200</v>
      </c>
      <c r="I5" s="22"/>
      <c r="J5" s="15"/>
      <c r="K5" s="15"/>
      <c r="L5" s="23"/>
    </row>
    <row r="6" spans="2:12" x14ac:dyDescent="0.35">
      <c r="B6" s="1" t="s">
        <v>1</v>
      </c>
      <c r="C6" s="2">
        <v>0</v>
      </c>
      <c r="D6" s="2"/>
      <c r="E6" s="3"/>
      <c r="G6" s="1" t="s">
        <v>32</v>
      </c>
      <c r="H6" s="21">
        <v>30</v>
      </c>
      <c r="I6" s="22"/>
      <c r="J6" s="16" t="s">
        <v>21</v>
      </c>
      <c r="K6" s="24" cm="1">
        <f t="array" ref="K6">TOL_LOWER_LIMIT(C7,D7,E7)</f>
        <v>-1</v>
      </c>
    </row>
    <row r="7" spans="2:12" x14ac:dyDescent="0.35">
      <c r="B7" s="1" t="s">
        <v>2</v>
      </c>
      <c r="C7" s="4">
        <v>0</v>
      </c>
      <c r="D7" s="5" t="s">
        <v>3</v>
      </c>
      <c r="E7" s="6">
        <v>1</v>
      </c>
      <c r="G7" s="1" t="s">
        <v>33</v>
      </c>
      <c r="H7" s="25">
        <v>1000000</v>
      </c>
      <c r="I7" s="26"/>
      <c r="J7" s="16" t="s">
        <v>22</v>
      </c>
      <c r="K7" s="24" cm="1">
        <f t="array" ref="K7">TOL_UPPER_LIMIT(C7,D7,E7)</f>
        <v>1</v>
      </c>
    </row>
    <row r="8" spans="2:12" x14ac:dyDescent="0.35">
      <c r="B8" s="1" t="s">
        <v>4</v>
      </c>
      <c r="C8" s="27">
        <v>0.9</v>
      </c>
      <c r="D8" s="2"/>
      <c r="E8" s="3"/>
      <c r="G8" s="28"/>
      <c r="H8" s="20"/>
      <c r="J8" s="16" t="s">
        <v>23</v>
      </c>
      <c r="K8" s="24" cm="1">
        <f t="array" ref="K8">SIGMA_FROM_ITP(C6,K6,K7,C8)</f>
        <v>0.60795683191176941</v>
      </c>
    </row>
    <row r="9" spans="2:12" ht="15" thickBot="1" x14ac:dyDescent="0.4">
      <c r="B9" s="29" t="s">
        <v>5</v>
      </c>
      <c r="C9" s="30">
        <v>0.04</v>
      </c>
      <c r="D9" s="31"/>
      <c r="E9" s="32"/>
      <c r="G9" s="33"/>
      <c r="H9" s="34"/>
      <c r="J9" s="16"/>
      <c r="K9" s="24"/>
    </row>
    <row r="10" spans="2:12" x14ac:dyDescent="0.35">
      <c r="J10" s="16"/>
      <c r="K10" s="24"/>
    </row>
    <row r="11" spans="2:12" ht="15" thickBot="1" x14ac:dyDescent="0.4">
      <c r="B11" s="35"/>
      <c r="C11" s="36"/>
      <c r="D11" s="36"/>
      <c r="J11" s="16" t="s">
        <v>24</v>
      </c>
      <c r="K11" s="24" cm="1">
        <f t="array" ref="K11">GBW_TARGET(K6,K7,C6,C9/2,K8,C5)</f>
        <v>1.3340222138378675E-2</v>
      </c>
    </row>
    <row r="12" spans="2:12" x14ac:dyDescent="0.35">
      <c r="B12" s="142" t="s">
        <v>34</v>
      </c>
      <c r="C12" s="143"/>
      <c r="D12" s="143"/>
      <c r="E12" s="144"/>
      <c r="G12" s="142" t="s">
        <v>35</v>
      </c>
      <c r="H12" s="144"/>
      <c r="I12" s="17"/>
      <c r="J12" s="15" t="s">
        <v>25</v>
      </c>
      <c r="K12" s="37">
        <f>K6+K11</f>
        <v>-0.98665977786162129</v>
      </c>
    </row>
    <row r="13" spans="2:12" x14ac:dyDescent="0.35">
      <c r="B13" s="7" t="s">
        <v>8</v>
      </c>
      <c r="C13" s="8" cm="1">
        <f t="array" ref="C13">TUR(C7,D7,E7,C9,C6)</f>
        <v>25</v>
      </c>
      <c r="D13" s="9"/>
      <c r="E13" s="10"/>
      <c r="G13" s="7" t="s">
        <v>36</v>
      </c>
      <c r="H13" s="38">
        <f>H7*C17</f>
        <v>999.98880965132537</v>
      </c>
      <c r="I13" s="26"/>
      <c r="J13" s="15" t="s">
        <v>26</v>
      </c>
      <c r="K13" s="37">
        <f>K7-K11</f>
        <v>0.98665977786162129</v>
      </c>
    </row>
    <row r="14" spans="2:12" x14ac:dyDescent="0.35">
      <c r="B14" s="7" t="s">
        <v>9</v>
      </c>
      <c r="C14" s="39" cm="1">
        <f t="array" ref="C14">PFA(K6,K7,K6,K7,C6,C9/2,K8)</f>
        <v>2.6220806071250435E-3</v>
      </c>
      <c r="D14" s="9"/>
      <c r="E14" s="10"/>
      <c r="G14" s="7" t="s">
        <v>37</v>
      </c>
      <c r="H14" s="38">
        <f>H7*C18</f>
        <v>5797.4885292756126</v>
      </c>
      <c r="I14" s="26"/>
      <c r="J14" s="16"/>
      <c r="K14" s="24"/>
    </row>
    <row r="15" spans="2:12" x14ac:dyDescent="0.35">
      <c r="B15" s="7" t="s">
        <v>38</v>
      </c>
      <c r="C15" s="39" cm="1">
        <f t="array" ref="C15">PFR(K6,K7,K6,K7,C6,C9/2,K8)</f>
        <v>2.806942250260458E-3</v>
      </c>
      <c r="D15" s="9"/>
      <c r="E15" s="10"/>
      <c r="G15" s="40" t="s">
        <v>39</v>
      </c>
      <c r="H15" s="41">
        <f>H13*H5</f>
        <v>199997.76193026509</v>
      </c>
      <c r="I15" s="42"/>
      <c r="J15" s="16"/>
      <c r="K15" s="24"/>
    </row>
    <row r="16" spans="2:12" x14ac:dyDescent="0.35">
      <c r="B16" s="40" t="s">
        <v>10</v>
      </c>
      <c r="C16" s="43" cm="1">
        <f t="array" ref="C16">TOL_DISPLAY_1(K12,K13,D7)</f>
        <v>0</v>
      </c>
      <c r="D16" s="44" t="str">
        <f>D7</f>
        <v>±</v>
      </c>
      <c r="E16" s="45" cm="1">
        <f t="array" ref="E16">TOL_DISPLAY_2(K12,K13,D7)</f>
        <v>0.98665977786162129</v>
      </c>
      <c r="G16" s="40" t="s">
        <v>40</v>
      </c>
      <c r="H16" s="41">
        <f>H14*H6</f>
        <v>173924.65587826839</v>
      </c>
      <c r="I16" s="42"/>
      <c r="J16" s="15"/>
      <c r="K16" s="15"/>
      <c r="L16" s="23"/>
    </row>
    <row r="17" spans="2:12" x14ac:dyDescent="0.35">
      <c r="B17" s="7" t="s">
        <v>41</v>
      </c>
      <c r="C17" s="39" cm="1">
        <f t="array" ref="C17">PFA(K6,K7,K12,K13,C6,C9/2,K8)</f>
        <v>9.9998880965132542E-4</v>
      </c>
      <c r="D17" s="9"/>
      <c r="E17" s="10"/>
      <c r="G17" s="40" t="s">
        <v>42</v>
      </c>
      <c r="H17" s="41">
        <f>H15+H16</f>
        <v>373922.41780853347</v>
      </c>
      <c r="I17" s="42"/>
      <c r="J17" s="15"/>
      <c r="K17" s="15"/>
      <c r="L17" s="23"/>
    </row>
    <row r="18" spans="2:12" ht="15" thickBot="1" x14ac:dyDescent="0.4">
      <c r="B18" s="11" t="s">
        <v>43</v>
      </c>
      <c r="C18" s="46" cm="1">
        <f t="array" ref="C18">PFR(K6,K7,K12,K13,C6,C9/2,K8)</f>
        <v>5.7974885292756129E-3</v>
      </c>
      <c r="D18" s="12"/>
      <c r="E18" s="13"/>
      <c r="G18" s="47"/>
      <c r="H18" s="48"/>
      <c r="J18" s="15"/>
      <c r="K18" s="15"/>
      <c r="L18" s="23"/>
    </row>
  </sheetData>
  <mergeCells count="4">
    <mergeCell ref="B4:E4"/>
    <mergeCell ref="G4:H4"/>
    <mergeCell ref="B12:E12"/>
    <mergeCell ref="G12:H1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CE7116-7F00-440A-96AA-BA375A3B6020}">
  <dimension ref="B1:R1010"/>
  <sheetViews>
    <sheetView showGridLines="0" workbookViewId="0">
      <selection activeCell="J29" sqref="J29"/>
    </sheetView>
  </sheetViews>
  <sheetFormatPr defaultRowHeight="14.5" x14ac:dyDescent="0.35"/>
  <cols>
    <col min="2" max="2" width="24.453125" customWidth="1"/>
    <col min="3" max="3" width="12.453125" customWidth="1"/>
    <col min="5" max="5" width="3.26953125" customWidth="1"/>
    <col min="7" max="7" width="32" customWidth="1"/>
    <col min="8" max="11" width="15.54296875" customWidth="1"/>
    <col min="13" max="13" width="5.81640625" style="67" hidden="1" customWidth="1"/>
    <col min="14" max="14" width="13" style="67" hidden="1" customWidth="1"/>
    <col min="15" max="17" width="9.1796875" style="67" hidden="1" customWidth="1"/>
  </cols>
  <sheetData>
    <row r="1" spans="2:18" ht="15" thickBot="1" x14ac:dyDescent="0.4"/>
    <row r="2" spans="2:18" x14ac:dyDescent="0.35">
      <c r="B2" s="137" t="s">
        <v>125</v>
      </c>
      <c r="C2" s="138"/>
      <c r="D2" s="138"/>
      <c r="E2" s="139"/>
      <c r="O2" s="67" t="s">
        <v>118</v>
      </c>
      <c r="R2" s="14" t="s">
        <v>69</v>
      </c>
    </row>
    <row r="3" spans="2:18" x14ac:dyDescent="0.35">
      <c r="B3" s="1" t="s">
        <v>2</v>
      </c>
      <c r="C3" s="51">
        <v>100</v>
      </c>
      <c r="D3" s="52" t="s">
        <v>122</v>
      </c>
      <c r="E3" s="6"/>
      <c r="M3" s="67" t="s">
        <v>119</v>
      </c>
      <c r="N3" s="67">
        <f>C4-C5*3</f>
        <v>99.8</v>
      </c>
      <c r="O3" s="71">
        <f>C3</f>
        <v>100</v>
      </c>
      <c r="R3" s="14"/>
    </row>
    <row r="4" spans="2:18" x14ac:dyDescent="0.35">
      <c r="B4" s="1" t="s">
        <v>1</v>
      </c>
      <c r="C4" s="53">
        <v>99.95</v>
      </c>
      <c r="D4" s="53"/>
      <c r="E4" s="3"/>
      <c r="M4" s="67" t="s">
        <v>120</v>
      </c>
      <c r="N4" s="67">
        <f>C4+C5*3</f>
        <v>100.10000000000001</v>
      </c>
      <c r="O4" s="71">
        <f>C3</f>
        <v>100</v>
      </c>
    </row>
    <row r="5" spans="2:18" x14ac:dyDescent="0.35">
      <c r="B5" s="1" t="s">
        <v>113</v>
      </c>
      <c r="C5" s="124">
        <v>0.05</v>
      </c>
      <c r="D5" s="53"/>
      <c r="E5" s="3"/>
      <c r="G5" s="49" t="str">
        <f>IF(ISERR(#REF!),"Cannot find product standard deviation satisfying ITP", "")</f>
        <v>Cannot find product standard deviation satisfying ITP</v>
      </c>
    </row>
    <row r="6" spans="2:18" x14ac:dyDescent="0.35">
      <c r="B6" s="1" t="s">
        <v>114</v>
      </c>
      <c r="C6" s="125">
        <v>99.99</v>
      </c>
      <c r="D6" s="53"/>
      <c r="E6" s="3"/>
      <c r="O6" s="71"/>
      <c r="P6" s="71"/>
      <c r="Q6" s="71"/>
    </row>
    <row r="7" spans="2:18" x14ac:dyDescent="0.35">
      <c r="B7" s="1" t="s">
        <v>115</v>
      </c>
      <c r="C7" s="56">
        <v>0.01</v>
      </c>
      <c r="D7" s="53"/>
      <c r="E7" s="3"/>
      <c r="O7" s="71"/>
      <c r="P7" s="71"/>
      <c r="Q7" s="71"/>
    </row>
    <row r="8" spans="2:18" x14ac:dyDescent="0.35">
      <c r="B8" s="1"/>
      <c r="C8" s="57"/>
      <c r="D8" s="53"/>
      <c r="E8" s="3"/>
    </row>
    <row r="9" spans="2:18" x14ac:dyDescent="0.35">
      <c r="B9" s="93" t="s">
        <v>116</v>
      </c>
      <c r="C9" s="127" cm="1">
        <f t="array" ref="C9">IF(D3="maximum", PFA_GAGEMAX(C4-C3,C5,C6-C3,C7), PFR_GAGEMAX(C4-C3,C5,C6-C3,C7))</f>
        <v>3.6701869295680811E-3</v>
      </c>
      <c r="D9" s="95"/>
      <c r="E9" s="96"/>
      <c r="M9" s="67" t="s">
        <v>57</v>
      </c>
      <c r="N9" s="67">
        <v>1000</v>
      </c>
    </row>
    <row r="10" spans="2:18" x14ac:dyDescent="0.35">
      <c r="B10" s="93" t="s">
        <v>117</v>
      </c>
      <c r="C10" s="100" cm="1">
        <f t="array" ref="C10">IF(D3="maximum", PFR_GAGEMAX(C4-C3,C5,C6-C3,C7), PFA_GAGEMAX(C4-C3,C5,C6-C3,C7))</f>
        <v>6.1392015125666111E-2</v>
      </c>
      <c r="D10" s="98"/>
      <c r="E10" s="99"/>
      <c r="N10" s="67" t="s">
        <v>58</v>
      </c>
      <c r="O10" s="67" t="s">
        <v>121</v>
      </c>
    </row>
    <row r="11" spans="2:18" x14ac:dyDescent="0.35">
      <c r="B11" s="93" t="s">
        <v>47</v>
      </c>
      <c r="C11" s="104">
        <f>_xlfn.NORM.DIST(C3,C4,C5,TRUE)</f>
        <v>0.84134474606852927</v>
      </c>
      <c r="D11" s="98"/>
      <c r="E11" s="99"/>
      <c r="N11" s="67" cm="1">
        <f t="array" aca="1" ref="N11:N1010" ca="1">_xlfn.MAP(_xlfn.SEQUENCE(N9), _xlfn.LAMBDA(_xlpm.i, _xlfn.NORM.INV(RAND(), C$4,C$5)))</f>
        <v>99.898070941994661</v>
      </c>
      <c r="O11" s="67" cm="1">
        <f t="array" aca="1" ref="O11:O1010" ca="1">_xlfn.MAP(_xlfn.SEQUENCE(N9), _xlfn.LAMBDA(_xlpm.i, _xlfn.NORM.INV(RAND(), C$6,C$7)))</f>
        <v>99.986085125870019</v>
      </c>
    </row>
    <row r="12" spans="2:18" x14ac:dyDescent="0.35">
      <c r="B12" s="93" t="s">
        <v>48</v>
      </c>
      <c r="C12" s="105">
        <f>1-C11</f>
        <v>0.15865525393147073</v>
      </c>
      <c r="D12" s="98"/>
      <c r="E12" s="99"/>
      <c r="N12" s="67">
        <f ca="1"/>
        <v>99.918992148079539</v>
      </c>
      <c r="O12" s="67">
        <f ca="1"/>
        <v>99.986311136438061</v>
      </c>
    </row>
    <row r="13" spans="2:18" ht="15" thickBot="1" x14ac:dyDescent="0.4">
      <c r="B13" s="106"/>
      <c r="C13" s="107"/>
      <c r="D13" s="87"/>
      <c r="E13" s="88"/>
      <c r="N13" s="67">
        <f ca="1"/>
        <v>99.908670292694552</v>
      </c>
      <c r="O13" s="67">
        <f ca="1"/>
        <v>100.00459221646346</v>
      </c>
    </row>
    <row r="14" spans="2:18" x14ac:dyDescent="0.35">
      <c r="N14" s="67">
        <f ca="1"/>
        <v>99.855547009444606</v>
      </c>
      <c r="O14" s="67">
        <f ca="1"/>
        <v>99.998120966685264</v>
      </c>
    </row>
    <row r="15" spans="2:18" x14ac:dyDescent="0.35">
      <c r="N15" s="67">
        <f ca="1"/>
        <v>99.945504080030958</v>
      </c>
      <c r="O15" s="67">
        <f ca="1"/>
        <v>99.973243566990007</v>
      </c>
    </row>
    <row r="16" spans="2:18" x14ac:dyDescent="0.35">
      <c r="N16" s="67">
        <f ca="1"/>
        <v>99.927997603201149</v>
      </c>
      <c r="O16" s="67">
        <f ca="1"/>
        <v>99.991469741373038</v>
      </c>
    </row>
    <row r="17" spans="14:15" x14ac:dyDescent="0.35">
      <c r="N17" s="67">
        <f ca="1"/>
        <v>99.919810591039777</v>
      </c>
      <c r="O17" s="67">
        <f ca="1"/>
        <v>99.986283096843422</v>
      </c>
    </row>
    <row r="18" spans="14:15" x14ac:dyDescent="0.35">
      <c r="N18" s="67">
        <f ca="1"/>
        <v>99.930221884063428</v>
      </c>
      <c r="O18" s="67">
        <f ca="1"/>
        <v>99.989186041525585</v>
      </c>
    </row>
    <row r="19" spans="14:15" x14ac:dyDescent="0.35">
      <c r="N19" s="67">
        <f ca="1"/>
        <v>100.01239816951801</v>
      </c>
      <c r="O19" s="67">
        <f ca="1"/>
        <v>99.984066539014762</v>
      </c>
    </row>
    <row r="20" spans="14:15" x14ac:dyDescent="0.35">
      <c r="N20" s="67">
        <f ca="1"/>
        <v>99.862207713658577</v>
      </c>
      <c r="O20" s="67">
        <f ca="1"/>
        <v>99.986039136193853</v>
      </c>
    </row>
    <row r="21" spans="14:15" x14ac:dyDescent="0.35">
      <c r="N21" s="67">
        <f ca="1"/>
        <v>99.885248807027651</v>
      </c>
      <c r="O21" s="67">
        <f ca="1"/>
        <v>99.983711835338624</v>
      </c>
    </row>
    <row r="22" spans="14:15" x14ac:dyDescent="0.35">
      <c r="N22" s="67">
        <f ca="1"/>
        <v>99.89938563732629</v>
      </c>
      <c r="O22" s="67">
        <f ca="1"/>
        <v>100.00661974224731</v>
      </c>
    </row>
    <row r="23" spans="14:15" x14ac:dyDescent="0.35">
      <c r="N23" s="67">
        <f ca="1"/>
        <v>100.01760636866864</v>
      </c>
      <c r="O23" s="67">
        <f ca="1"/>
        <v>99.987127438480968</v>
      </c>
    </row>
    <row r="24" spans="14:15" x14ac:dyDescent="0.35">
      <c r="N24" s="67">
        <f ca="1"/>
        <v>99.937904616678537</v>
      </c>
      <c r="O24" s="67">
        <f ca="1"/>
        <v>99.981844785904713</v>
      </c>
    </row>
    <row r="25" spans="14:15" x14ac:dyDescent="0.35">
      <c r="N25" s="67">
        <f ca="1"/>
        <v>100.04366951800631</v>
      </c>
      <c r="O25" s="67">
        <f ca="1"/>
        <v>100.00813719804954</v>
      </c>
    </row>
    <row r="26" spans="14:15" x14ac:dyDescent="0.35">
      <c r="N26" s="67">
        <f ca="1"/>
        <v>99.942685219978429</v>
      </c>
      <c r="O26" s="67">
        <f ca="1"/>
        <v>99.998453313323992</v>
      </c>
    </row>
    <row r="27" spans="14:15" x14ac:dyDescent="0.35">
      <c r="N27" s="67">
        <f ca="1"/>
        <v>99.990992524938392</v>
      </c>
      <c r="O27" s="67">
        <f ca="1"/>
        <v>99.981695351906566</v>
      </c>
    </row>
    <row r="28" spans="14:15" x14ac:dyDescent="0.35">
      <c r="N28" s="67">
        <f ca="1"/>
        <v>99.937491911750655</v>
      </c>
      <c r="O28" s="67">
        <f ca="1"/>
        <v>100.00675025247197</v>
      </c>
    </row>
    <row r="29" spans="14:15" x14ac:dyDescent="0.35">
      <c r="N29" s="67">
        <f ca="1"/>
        <v>99.890462249248415</v>
      </c>
      <c r="O29" s="67">
        <f ca="1"/>
        <v>99.990600516519052</v>
      </c>
    </row>
    <row r="30" spans="14:15" x14ac:dyDescent="0.35">
      <c r="N30" s="67">
        <f ca="1"/>
        <v>99.923606059622102</v>
      </c>
      <c r="O30" s="67">
        <f ca="1"/>
        <v>99.997133228924255</v>
      </c>
    </row>
    <row r="31" spans="14:15" x14ac:dyDescent="0.35">
      <c r="N31" s="67">
        <f ca="1"/>
        <v>99.995608955104203</v>
      </c>
      <c r="O31" s="67">
        <f ca="1"/>
        <v>99.987082877506055</v>
      </c>
    </row>
    <row r="32" spans="14:15" x14ac:dyDescent="0.35">
      <c r="N32" s="67">
        <f ca="1"/>
        <v>100.00407131661862</v>
      </c>
      <c r="O32" s="67">
        <f ca="1"/>
        <v>99.993865984455923</v>
      </c>
    </row>
    <row r="33" spans="7:15" x14ac:dyDescent="0.35">
      <c r="G33" s="126"/>
      <c r="N33" s="67">
        <f ca="1"/>
        <v>99.923808860384966</v>
      </c>
      <c r="O33" s="67">
        <f ca="1"/>
        <v>99.991019547091454</v>
      </c>
    </row>
    <row r="34" spans="7:15" x14ac:dyDescent="0.35">
      <c r="N34" s="67">
        <f ca="1"/>
        <v>99.915226995253249</v>
      </c>
      <c r="O34" s="67">
        <f ca="1"/>
        <v>100.00027931746851</v>
      </c>
    </row>
    <row r="35" spans="7:15" x14ac:dyDescent="0.35">
      <c r="N35" s="67">
        <f ca="1"/>
        <v>99.99560683430586</v>
      </c>
      <c r="O35" s="67">
        <f ca="1"/>
        <v>99.982186183535021</v>
      </c>
    </row>
    <row r="36" spans="7:15" x14ac:dyDescent="0.35">
      <c r="N36" s="67">
        <f ca="1"/>
        <v>99.883336093225793</v>
      </c>
      <c r="O36" s="67">
        <f ca="1"/>
        <v>99.991545409257412</v>
      </c>
    </row>
    <row r="37" spans="7:15" x14ac:dyDescent="0.35">
      <c r="N37" s="67">
        <f ca="1"/>
        <v>99.94401415069818</v>
      </c>
      <c r="O37" s="67">
        <f ca="1"/>
        <v>99.995458675936732</v>
      </c>
    </row>
    <row r="38" spans="7:15" x14ac:dyDescent="0.35">
      <c r="N38" s="67">
        <f ca="1"/>
        <v>99.966062489756069</v>
      </c>
      <c r="O38" s="67">
        <f ca="1"/>
        <v>99.990160726042504</v>
      </c>
    </row>
    <row r="39" spans="7:15" x14ac:dyDescent="0.35">
      <c r="N39" s="67">
        <f ca="1"/>
        <v>99.870167123762528</v>
      </c>
      <c r="O39" s="67">
        <f ca="1"/>
        <v>99.985545507187865</v>
      </c>
    </row>
    <row r="40" spans="7:15" x14ac:dyDescent="0.35">
      <c r="N40" s="67">
        <f ca="1"/>
        <v>99.9938600277126</v>
      </c>
      <c r="O40" s="67">
        <f ca="1"/>
        <v>99.982776893455636</v>
      </c>
    </row>
    <row r="41" spans="7:15" x14ac:dyDescent="0.35">
      <c r="N41" s="67">
        <f ca="1"/>
        <v>99.950908263813957</v>
      </c>
      <c r="O41" s="67">
        <f ca="1"/>
        <v>99.986483881758488</v>
      </c>
    </row>
    <row r="42" spans="7:15" x14ac:dyDescent="0.35">
      <c r="N42" s="67">
        <f ca="1"/>
        <v>99.92292024342315</v>
      </c>
      <c r="O42" s="67">
        <f ca="1"/>
        <v>99.995866080035199</v>
      </c>
    </row>
    <row r="43" spans="7:15" x14ac:dyDescent="0.35">
      <c r="N43" s="67">
        <f ca="1"/>
        <v>99.996682351918594</v>
      </c>
      <c r="O43" s="67">
        <f ca="1"/>
        <v>99.982226759332349</v>
      </c>
    </row>
    <row r="44" spans="7:15" x14ac:dyDescent="0.35">
      <c r="N44" s="67">
        <f ca="1"/>
        <v>99.898548796966267</v>
      </c>
      <c r="O44" s="67">
        <f ca="1"/>
        <v>99.986712541282387</v>
      </c>
    </row>
    <row r="45" spans="7:15" x14ac:dyDescent="0.35">
      <c r="N45" s="67">
        <f ca="1"/>
        <v>99.940073573993118</v>
      </c>
      <c r="O45" s="67">
        <f ca="1"/>
        <v>100.00118033324021</v>
      </c>
    </row>
    <row r="46" spans="7:15" x14ac:dyDescent="0.35">
      <c r="N46" s="67">
        <f ca="1"/>
        <v>99.852527969622813</v>
      </c>
      <c r="O46" s="67">
        <f ca="1"/>
        <v>99.996468767731088</v>
      </c>
    </row>
    <row r="47" spans="7:15" x14ac:dyDescent="0.35">
      <c r="N47" s="67">
        <f ca="1"/>
        <v>99.914610584543894</v>
      </c>
      <c r="O47" s="67">
        <f ca="1"/>
        <v>100.00948362892447</v>
      </c>
    </row>
    <row r="48" spans="7:15" x14ac:dyDescent="0.35">
      <c r="N48" s="67">
        <f ca="1"/>
        <v>99.974496546863335</v>
      </c>
      <c r="O48" s="67">
        <f ca="1"/>
        <v>99.970935568821346</v>
      </c>
    </row>
    <row r="49" spans="14:15" x14ac:dyDescent="0.35">
      <c r="N49" s="67">
        <f ca="1"/>
        <v>100.01036368480472</v>
      </c>
      <c r="O49" s="67">
        <f ca="1"/>
        <v>100.00265443789823</v>
      </c>
    </row>
    <row r="50" spans="14:15" x14ac:dyDescent="0.35">
      <c r="N50" s="67">
        <f ca="1"/>
        <v>99.949100514222025</v>
      </c>
      <c r="O50" s="67">
        <f ca="1"/>
        <v>99.982418858407669</v>
      </c>
    </row>
    <row r="51" spans="14:15" x14ac:dyDescent="0.35">
      <c r="N51" s="67">
        <f ca="1"/>
        <v>99.962297567047543</v>
      </c>
      <c r="O51" s="67">
        <f ca="1"/>
        <v>99.971624530664371</v>
      </c>
    </row>
    <row r="52" spans="14:15" x14ac:dyDescent="0.35">
      <c r="N52" s="67">
        <f ca="1"/>
        <v>99.98517881410622</v>
      </c>
      <c r="O52" s="67">
        <f ca="1"/>
        <v>99.984355468231655</v>
      </c>
    </row>
    <row r="53" spans="14:15" x14ac:dyDescent="0.35">
      <c r="N53" s="67">
        <f ca="1"/>
        <v>99.909007643725445</v>
      </c>
      <c r="O53" s="67">
        <f ca="1"/>
        <v>99.985438670600644</v>
      </c>
    </row>
    <row r="54" spans="14:15" x14ac:dyDescent="0.35">
      <c r="N54" s="67">
        <f ca="1"/>
        <v>99.931086612073869</v>
      </c>
      <c r="O54" s="67">
        <f ca="1"/>
        <v>99.985540968232911</v>
      </c>
    </row>
    <row r="55" spans="14:15" x14ac:dyDescent="0.35">
      <c r="N55" s="67">
        <f ca="1"/>
        <v>99.97449383548107</v>
      </c>
      <c r="O55" s="67">
        <f ca="1"/>
        <v>99.997047870523375</v>
      </c>
    </row>
    <row r="56" spans="14:15" x14ac:dyDescent="0.35">
      <c r="N56" s="67">
        <f ca="1"/>
        <v>99.973694373629982</v>
      </c>
      <c r="O56" s="67">
        <f ca="1"/>
        <v>100.00162259695577</v>
      </c>
    </row>
    <row r="57" spans="14:15" x14ac:dyDescent="0.35">
      <c r="N57" s="67">
        <f ca="1"/>
        <v>99.964879589494174</v>
      </c>
      <c r="O57" s="67">
        <f ca="1"/>
        <v>99.964063895465017</v>
      </c>
    </row>
    <row r="58" spans="14:15" x14ac:dyDescent="0.35">
      <c r="N58" s="67">
        <f ca="1"/>
        <v>99.964126537851726</v>
      </c>
      <c r="O58" s="67">
        <f ca="1"/>
        <v>99.966830901675465</v>
      </c>
    </row>
    <row r="59" spans="14:15" x14ac:dyDescent="0.35">
      <c r="N59" s="67">
        <f ca="1"/>
        <v>99.91089684498418</v>
      </c>
      <c r="O59" s="67">
        <f ca="1"/>
        <v>99.997699740487576</v>
      </c>
    </row>
    <row r="60" spans="14:15" x14ac:dyDescent="0.35">
      <c r="N60" s="67">
        <f ca="1"/>
        <v>99.855850840562638</v>
      </c>
      <c r="O60" s="67">
        <f ca="1"/>
        <v>99.993979550144701</v>
      </c>
    </row>
    <row r="61" spans="14:15" x14ac:dyDescent="0.35">
      <c r="N61" s="67">
        <f ca="1"/>
        <v>100.04472132478787</v>
      </c>
      <c r="O61" s="67">
        <f ca="1"/>
        <v>99.983194194681104</v>
      </c>
    </row>
    <row r="62" spans="14:15" x14ac:dyDescent="0.35">
      <c r="N62" s="67">
        <f ca="1"/>
        <v>99.926456581376399</v>
      </c>
      <c r="O62" s="67">
        <f ca="1"/>
        <v>99.982619847737098</v>
      </c>
    </row>
    <row r="63" spans="14:15" x14ac:dyDescent="0.35">
      <c r="N63" s="67">
        <f ca="1"/>
        <v>99.863786638239745</v>
      </c>
      <c r="O63" s="67">
        <f ca="1"/>
        <v>99.98164427255179</v>
      </c>
    </row>
    <row r="64" spans="14:15" x14ac:dyDescent="0.35">
      <c r="N64" s="67">
        <f ca="1"/>
        <v>100.00151006518173</v>
      </c>
      <c r="O64" s="67">
        <f ca="1"/>
        <v>99.999617093199646</v>
      </c>
    </row>
    <row r="65" spans="14:15" x14ac:dyDescent="0.35">
      <c r="N65" s="67">
        <f ca="1"/>
        <v>99.939319221691704</v>
      </c>
      <c r="O65" s="67">
        <f ca="1"/>
        <v>99.976551634424496</v>
      </c>
    </row>
    <row r="66" spans="14:15" x14ac:dyDescent="0.35">
      <c r="N66" s="67">
        <f ca="1"/>
        <v>99.920606423990989</v>
      </c>
      <c r="O66" s="67">
        <f ca="1"/>
        <v>99.990751208310911</v>
      </c>
    </row>
    <row r="67" spans="14:15" x14ac:dyDescent="0.35">
      <c r="N67" s="67">
        <f ca="1"/>
        <v>100.07138998979634</v>
      </c>
      <c r="O67" s="67">
        <f ca="1"/>
        <v>99.973621258390423</v>
      </c>
    </row>
    <row r="68" spans="14:15" x14ac:dyDescent="0.35">
      <c r="N68" s="67">
        <f ca="1"/>
        <v>99.96957406656081</v>
      </c>
      <c r="O68" s="67">
        <f ca="1"/>
        <v>99.993418082337158</v>
      </c>
    </row>
    <row r="69" spans="14:15" x14ac:dyDescent="0.35">
      <c r="N69" s="67">
        <f ca="1"/>
        <v>99.964696552768089</v>
      </c>
      <c r="O69" s="67">
        <f ca="1"/>
        <v>99.993390251817786</v>
      </c>
    </row>
    <row r="70" spans="14:15" x14ac:dyDescent="0.35">
      <c r="N70" s="67">
        <f ca="1"/>
        <v>99.903382475192828</v>
      </c>
      <c r="O70" s="67">
        <f ca="1"/>
        <v>99.99002614901039</v>
      </c>
    </row>
    <row r="71" spans="14:15" x14ac:dyDescent="0.35">
      <c r="N71" s="67">
        <f ca="1"/>
        <v>99.956491048951108</v>
      </c>
      <c r="O71" s="67">
        <f ca="1"/>
        <v>99.970267777061736</v>
      </c>
    </row>
    <row r="72" spans="14:15" x14ac:dyDescent="0.35">
      <c r="N72" s="67">
        <f ca="1"/>
        <v>100.04170506591612</v>
      </c>
      <c r="O72" s="67">
        <f ca="1"/>
        <v>99.989063750857795</v>
      </c>
    </row>
    <row r="73" spans="14:15" x14ac:dyDescent="0.35">
      <c r="N73" s="67">
        <f ca="1"/>
        <v>99.92013268977486</v>
      </c>
      <c r="O73" s="67">
        <f ca="1"/>
        <v>99.993812779866886</v>
      </c>
    </row>
    <row r="74" spans="14:15" x14ac:dyDescent="0.35">
      <c r="N74" s="67">
        <f ca="1"/>
        <v>99.992174515443281</v>
      </c>
      <c r="O74" s="67">
        <f ca="1"/>
        <v>100.00176296295911</v>
      </c>
    </row>
    <row r="75" spans="14:15" x14ac:dyDescent="0.35">
      <c r="N75" s="67">
        <f ca="1"/>
        <v>99.919870766117711</v>
      </c>
      <c r="O75" s="67">
        <f ca="1"/>
        <v>99.997664952812471</v>
      </c>
    </row>
    <row r="76" spans="14:15" x14ac:dyDescent="0.35">
      <c r="N76" s="67">
        <f ca="1"/>
        <v>99.865668741605305</v>
      </c>
      <c r="O76" s="67">
        <f ca="1"/>
        <v>100.00495717661516</v>
      </c>
    </row>
    <row r="77" spans="14:15" x14ac:dyDescent="0.35">
      <c r="N77" s="67">
        <f ca="1"/>
        <v>99.898317523244941</v>
      </c>
      <c r="O77" s="67">
        <f ca="1"/>
        <v>99.988151412631225</v>
      </c>
    </row>
    <row r="78" spans="14:15" x14ac:dyDescent="0.35">
      <c r="N78" s="67">
        <f ca="1"/>
        <v>100.01417171068989</v>
      </c>
      <c r="O78" s="67">
        <f ca="1"/>
        <v>99.986767008251206</v>
      </c>
    </row>
    <row r="79" spans="14:15" x14ac:dyDescent="0.35">
      <c r="N79" s="67">
        <f ca="1"/>
        <v>99.934069534602557</v>
      </c>
      <c r="O79" s="67">
        <f ca="1"/>
        <v>99.977654333250655</v>
      </c>
    </row>
    <row r="80" spans="14:15" x14ac:dyDescent="0.35">
      <c r="N80" s="67">
        <f ca="1"/>
        <v>100.00313214621994</v>
      </c>
      <c r="O80" s="67">
        <f ca="1"/>
        <v>99.995625948582841</v>
      </c>
    </row>
    <row r="81" spans="14:15" x14ac:dyDescent="0.35">
      <c r="N81" s="67">
        <f ca="1"/>
        <v>99.908530141735</v>
      </c>
      <c r="O81" s="67">
        <f ca="1"/>
        <v>99.980554005054145</v>
      </c>
    </row>
    <row r="82" spans="14:15" x14ac:dyDescent="0.35">
      <c r="N82" s="67">
        <f ca="1"/>
        <v>99.828066457413698</v>
      </c>
      <c r="O82" s="67">
        <f ca="1"/>
        <v>99.996564244044464</v>
      </c>
    </row>
    <row r="83" spans="14:15" x14ac:dyDescent="0.35">
      <c r="N83" s="67">
        <f ca="1"/>
        <v>99.943783371313401</v>
      </c>
      <c r="O83" s="67">
        <f ca="1"/>
        <v>99.986653178007529</v>
      </c>
    </row>
    <row r="84" spans="14:15" x14ac:dyDescent="0.35">
      <c r="N84" s="67">
        <f ca="1"/>
        <v>99.997287955750323</v>
      </c>
      <c r="O84" s="67">
        <f ca="1"/>
        <v>99.986394174191034</v>
      </c>
    </row>
    <row r="85" spans="14:15" x14ac:dyDescent="0.35">
      <c r="N85" s="67">
        <f ca="1"/>
        <v>99.997313506506387</v>
      </c>
      <c r="O85" s="67">
        <f ca="1"/>
        <v>99.988733683472645</v>
      </c>
    </row>
    <row r="86" spans="14:15" x14ac:dyDescent="0.35">
      <c r="N86" s="67">
        <f ca="1"/>
        <v>99.976731241953019</v>
      </c>
      <c r="O86" s="67">
        <f ca="1"/>
        <v>100.00458223469204</v>
      </c>
    </row>
    <row r="87" spans="14:15" x14ac:dyDescent="0.35">
      <c r="N87" s="67">
        <f ca="1"/>
        <v>99.970643674076967</v>
      </c>
      <c r="O87" s="67">
        <f ca="1"/>
        <v>99.989418479622671</v>
      </c>
    </row>
    <row r="88" spans="14:15" x14ac:dyDescent="0.35">
      <c r="N88" s="67">
        <f ca="1"/>
        <v>99.929736224034457</v>
      </c>
      <c r="O88" s="67">
        <f ca="1"/>
        <v>99.980574113610814</v>
      </c>
    </row>
    <row r="89" spans="14:15" x14ac:dyDescent="0.35">
      <c r="N89" s="67">
        <f ca="1"/>
        <v>99.911189977427156</v>
      </c>
      <c r="O89" s="67">
        <f ca="1"/>
        <v>99.979127764528215</v>
      </c>
    </row>
    <row r="90" spans="14:15" x14ac:dyDescent="0.35">
      <c r="N90" s="67">
        <f ca="1"/>
        <v>99.927691282227244</v>
      </c>
      <c r="O90" s="67">
        <f ca="1"/>
        <v>99.992532236364468</v>
      </c>
    </row>
    <row r="91" spans="14:15" x14ac:dyDescent="0.35">
      <c r="N91" s="67">
        <f ca="1"/>
        <v>99.961216177284442</v>
      </c>
      <c r="O91" s="67">
        <f ca="1"/>
        <v>99.976301220187096</v>
      </c>
    </row>
    <row r="92" spans="14:15" x14ac:dyDescent="0.35">
      <c r="N92" s="67">
        <f ca="1"/>
        <v>99.975136397593687</v>
      </c>
      <c r="O92" s="67">
        <f ca="1"/>
        <v>99.968049333924839</v>
      </c>
    </row>
    <row r="93" spans="14:15" x14ac:dyDescent="0.35">
      <c r="N93" s="67">
        <f ca="1"/>
        <v>99.92452709977303</v>
      </c>
      <c r="O93" s="67">
        <f ca="1"/>
        <v>100.00107774292569</v>
      </c>
    </row>
    <row r="94" spans="14:15" x14ac:dyDescent="0.35">
      <c r="N94" s="67">
        <f ca="1"/>
        <v>99.952544596852633</v>
      </c>
      <c r="O94" s="67">
        <f ca="1"/>
        <v>99.989289067362122</v>
      </c>
    </row>
    <row r="95" spans="14:15" x14ac:dyDescent="0.35">
      <c r="N95" s="67">
        <f ca="1"/>
        <v>99.825296752286022</v>
      </c>
      <c r="O95" s="67">
        <f ca="1"/>
        <v>99.995650163247916</v>
      </c>
    </row>
    <row r="96" spans="14:15" x14ac:dyDescent="0.35">
      <c r="N96" s="67">
        <f ca="1"/>
        <v>99.833715290392945</v>
      </c>
      <c r="O96" s="67">
        <f ca="1"/>
        <v>99.996271227305783</v>
      </c>
    </row>
    <row r="97" spans="14:15" x14ac:dyDescent="0.35">
      <c r="N97" s="67">
        <f ca="1"/>
        <v>99.946133396625839</v>
      </c>
      <c r="O97" s="67">
        <f ca="1"/>
        <v>99.986655522937838</v>
      </c>
    </row>
    <row r="98" spans="14:15" x14ac:dyDescent="0.35">
      <c r="N98" s="67">
        <f ca="1"/>
        <v>99.942585464656688</v>
      </c>
      <c r="O98" s="67">
        <f ca="1"/>
        <v>99.997979379260514</v>
      </c>
    </row>
    <row r="99" spans="14:15" x14ac:dyDescent="0.35">
      <c r="N99" s="67">
        <f ca="1"/>
        <v>99.973937237387389</v>
      </c>
      <c r="O99" s="67">
        <f ca="1"/>
        <v>99.990919600915319</v>
      </c>
    </row>
    <row r="100" spans="14:15" x14ac:dyDescent="0.35">
      <c r="N100" s="67">
        <f ca="1"/>
        <v>99.985981626510792</v>
      </c>
      <c r="O100" s="67">
        <f ca="1"/>
        <v>99.98867339197669</v>
      </c>
    </row>
    <row r="101" spans="14:15" x14ac:dyDescent="0.35">
      <c r="N101" s="67">
        <f ca="1"/>
        <v>100.00961977288253</v>
      </c>
      <c r="O101" s="67">
        <f ca="1"/>
        <v>99.982337970641765</v>
      </c>
    </row>
    <row r="102" spans="14:15" x14ac:dyDescent="0.35">
      <c r="N102" s="67">
        <f ca="1"/>
        <v>99.856809190475033</v>
      </c>
      <c r="O102" s="67">
        <f ca="1"/>
        <v>99.985322408589312</v>
      </c>
    </row>
    <row r="103" spans="14:15" x14ac:dyDescent="0.35">
      <c r="N103" s="67">
        <f ca="1"/>
        <v>99.916188025146042</v>
      </c>
      <c r="O103" s="67">
        <f ca="1"/>
        <v>99.979960358278845</v>
      </c>
    </row>
    <row r="104" spans="14:15" x14ac:dyDescent="0.35">
      <c r="N104" s="67">
        <f ca="1"/>
        <v>99.924000570078803</v>
      </c>
      <c r="O104" s="67">
        <f ca="1"/>
        <v>99.990150624935183</v>
      </c>
    </row>
    <row r="105" spans="14:15" x14ac:dyDescent="0.35">
      <c r="N105" s="67">
        <f ca="1"/>
        <v>99.890641964890463</v>
      </c>
      <c r="O105" s="67">
        <f ca="1"/>
        <v>99.975615346821911</v>
      </c>
    </row>
    <row r="106" spans="14:15" x14ac:dyDescent="0.35">
      <c r="N106" s="67">
        <f ca="1"/>
        <v>99.930409419816158</v>
      </c>
      <c r="O106" s="67">
        <f ca="1"/>
        <v>99.990774392485903</v>
      </c>
    </row>
    <row r="107" spans="14:15" x14ac:dyDescent="0.35">
      <c r="N107" s="67">
        <f ca="1"/>
        <v>99.896960633922887</v>
      </c>
      <c r="O107" s="67">
        <f ca="1"/>
        <v>99.986059663752101</v>
      </c>
    </row>
    <row r="108" spans="14:15" x14ac:dyDescent="0.35">
      <c r="N108" s="67">
        <f ca="1"/>
        <v>99.962248652705043</v>
      </c>
      <c r="O108" s="67">
        <f ca="1"/>
        <v>99.986676170489801</v>
      </c>
    </row>
    <row r="109" spans="14:15" x14ac:dyDescent="0.35">
      <c r="N109" s="67">
        <f ca="1"/>
        <v>99.930181417559183</v>
      </c>
      <c r="O109" s="67">
        <f ca="1"/>
        <v>99.975661274070674</v>
      </c>
    </row>
    <row r="110" spans="14:15" x14ac:dyDescent="0.35">
      <c r="N110" s="67">
        <f ca="1"/>
        <v>100.03430520632403</v>
      </c>
      <c r="O110" s="67">
        <f ca="1"/>
        <v>99.981398252396318</v>
      </c>
    </row>
    <row r="111" spans="14:15" x14ac:dyDescent="0.35">
      <c r="N111" s="67">
        <f ca="1"/>
        <v>99.91531351150843</v>
      </c>
      <c r="O111" s="67">
        <f ca="1"/>
        <v>99.981853901322282</v>
      </c>
    </row>
    <row r="112" spans="14:15" x14ac:dyDescent="0.35">
      <c r="N112" s="67">
        <f ca="1"/>
        <v>99.965664377527318</v>
      </c>
      <c r="O112" s="67">
        <f ca="1"/>
        <v>99.991876948659723</v>
      </c>
    </row>
    <row r="113" spans="14:15" x14ac:dyDescent="0.35">
      <c r="N113" s="67">
        <f ca="1"/>
        <v>100.02466499866593</v>
      </c>
      <c r="O113" s="67">
        <f ca="1"/>
        <v>99.992649498093201</v>
      </c>
    </row>
    <row r="114" spans="14:15" x14ac:dyDescent="0.35">
      <c r="N114" s="67">
        <f ca="1"/>
        <v>100.0217741809648</v>
      </c>
      <c r="O114" s="67">
        <f ca="1"/>
        <v>100.00100782891491</v>
      </c>
    </row>
    <row r="115" spans="14:15" x14ac:dyDescent="0.35">
      <c r="N115" s="67">
        <f ca="1"/>
        <v>99.967033115464645</v>
      </c>
      <c r="O115" s="67">
        <f ca="1"/>
        <v>99.992681366717008</v>
      </c>
    </row>
    <row r="116" spans="14:15" x14ac:dyDescent="0.35">
      <c r="N116" s="67">
        <f ca="1"/>
        <v>99.96182329405103</v>
      </c>
      <c r="O116" s="67">
        <f ca="1"/>
        <v>99.987070300185621</v>
      </c>
    </row>
    <row r="117" spans="14:15" x14ac:dyDescent="0.35">
      <c r="N117" s="67">
        <f ca="1"/>
        <v>100.04059561689404</v>
      </c>
      <c r="O117" s="67">
        <f ca="1"/>
        <v>99.9908684232647</v>
      </c>
    </row>
    <row r="118" spans="14:15" x14ac:dyDescent="0.35">
      <c r="N118" s="67">
        <f ca="1"/>
        <v>99.852808789815683</v>
      </c>
      <c r="O118" s="67">
        <f ca="1"/>
        <v>99.994160135887313</v>
      </c>
    </row>
    <row r="119" spans="14:15" x14ac:dyDescent="0.35">
      <c r="N119" s="67">
        <f ca="1"/>
        <v>99.927477849559381</v>
      </c>
      <c r="O119" s="67">
        <f ca="1"/>
        <v>99.97378110973122</v>
      </c>
    </row>
    <row r="120" spans="14:15" x14ac:dyDescent="0.35">
      <c r="N120" s="67">
        <f ca="1"/>
        <v>100.00709255144255</v>
      </c>
      <c r="O120" s="67">
        <f ca="1"/>
        <v>99.972168897347714</v>
      </c>
    </row>
    <row r="121" spans="14:15" x14ac:dyDescent="0.35">
      <c r="N121" s="67">
        <f ca="1"/>
        <v>99.897594663309519</v>
      </c>
      <c r="O121" s="67">
        <f ca="1"/>
        <v>99.99672099446407</v>
      </c>
    </row>
    <row r="122" spans="14:15" x14ac:dyDescent="0.35">
      <c r="N122" s="67">
        <f ca="1"/>
        <v>99.900456382145734</v>
      </c>
      <c r="O122" s="67">
        <f ca="1"/>
        <v>99.990377606398994</v>
      </c>
    </row>
    <row r="123" spans="14:15" x14ac:dyDescent="0.35">
      <c r="N123" s="67">
        <f ca="1"/>
        <v>99.880910139531309</v>
      </c>
      <c r="O123" s="67">
        <f ca="1"/>
        <v>99.993701203464525</v>
      </c>
    </row>
    <row r="124" spans="14:15" x14ac:dyDescent="0.35">
      <c r="N124" s="67">
        <f ca="1"/>
        <v>99.962233759310976</v>
      </c>
      <c r="O124" s="67">
        <f ca="1"/>
        <v>99.996741787155372</v>
      </c>
    </row>
    <row r="125" spans="14:15" x14ac:dyDescent="0.35">
      <c r="N125" s="67">
        <f ca="1"/>
        <v>99.968340021582407</v>
      </c>
      <c r="O125" s="67">
        <f ca="1"/>
        <v>99.967054989246463</v>
      </c>
    </row>
    <row r="126" spans="14:15" x14ac:dyDescent="0.35">
      <c r="N126" s="67">
        <f ca="1"/>
        <v>99.941105967467223</v>
      </c>
      <c r="O126" s="67">
        <f ca="1"/>
        <v>99.990204049204394</v>
      </c>
    </row>
    <row r="127" spans="14:15" x14ac:dyDescent="0.35">
      <c r="N127" s="67">
        <f ca="1"/>
        <v>99.887355978138174</v>
      </c>
      <c r="O127" s="67">
        <f ca="1"/>
        <v>99.969109457204297</v>
      </c>
    </row>
    <row r="128" spans="14:15" x14ac:dyDescent="0.35">
      <c r="N128" s="67">
        <f ca="1"/>
        <v>99.956114523305999</v>
      </c>
      <c r="O128" s="67">
        <f ca="1"/>
        <v>99.966870640606118</v>
      </c>
    </row>
    <row r="129" spans="14:15" x14ac:dyDescent="0.35">
      <c r="N129" s="67">
        <f ca="1"/>
        <v>99.993885192340599</v>
      </c>
      <c r="O129" s="67">
        <f ca="1"/>
        <v>100.00029002610788</v>
      </c>
    </row>
    <row r="130" spans="14:15" x14ac:dyDescent="0.35">
      <c r="N130" s="67">
        <f ca="1"/>
        <v>99.973223244804686</v>
      </c>
      <c r="O130" s="67">
        <f ca="1"/>
        <v>99.98903842083125</v>
      </c>
    </row>
    <row r="131" spans="14:15" x14ac:dyDescent="0.35">
      <c r="N131" s="67">
        <f ca="1"/>
        <v>99.949693634272947</v>
      </c>
      <c r="O131" s="67">
        <f ca="1"/>
        <v>100.01103573267405</v>
      </c>
    </row>
    <row r="132" spans="14:15" x14ac:dyDescent="0.35">
      <c r="N132" s="67">
        <f ca="1"/>
        <v>99.961722394458064</v>
      </c>
      <c r="O132" s="67">
        <f ca="1"/>
        <v>99.974814522634048</v>
      </c>
    </row>
    <row r="133" spans="14:15" x14ac:dyDescent="0.35">
      <c r="N133" s="67">
        <f ca="1"/>
        <v>99.928713246402211</v>
      </c>
      <c r="O133" s="67">
        <f ca="1"/>
        <v>99.99430411734933</v>
      </c>
    </row>
    <row r="134" spans="14:15" x14ac:dyDescent="0.35">
      <c r="N134" s="67">
        <f ca="1"/>
        <v>99.869639291553526</v>
      </c>
      <c r="O134" s="67">
        <f ca="1"/>
        <v>99.976931595170143</v>
      </c>
    </row>
    <row r="135" spans="14:15" x14ac:dyDescent="0.35">
      <c r="N135" s="67">
        <f ca="1"/>
        <v>99.837931393605061</v>
      </c>
      <c r="O135" s="67">
        <f ca="1"/>
        <v>99.984843011171264</v>
      </c>
    </row>
    <row r="136" spans="14:15" x14ac:dyDescent="0.35">
      <c r="N136" s="67">
        <f ca="1"/>
        <v>100.05110241189031</v>
      </c>
      <c r="O136" s="67">
        <f ca="1"/>
        <v>99.982658276888984</v>
      </c>
    </row>
    <row r="137" spans="14:15" x14ac:dyDescent="0.35">
      <c r="N137" s="67">
        <f ca="1"/>
        <v>99.908974958435863</v>
      </c>
      <c r="O137" s="67">
        <f ca="1"/>
        <v>99.992017461536847</v>
      </c>
    </row>
    <row r="138" spans="14:15" x14ac:dyDescent="0.35">
      <c r="N138" s="67">
        <f ca="1"/>
        <v>99.850128609397913</v>
      </c>
      <c r="O138" s="67">
        <f ca="1"/>
        <v>100.01681082433787</v>
      </c>
    </row>
    <row r="139" spans="14:15" x14ac:dyDescent="0.35">
      <c r="N139" s="67">
        <f ca="1"/>
        <v>99.927159623053626</v>
      </c>
      <c r="O139" s="67">
        <f ca="1"/>
        <v>99.993537789542714</v>
      </c>
    </row>
    <row r="140" spans="14:15" x14ac:dyDescent="0.35">
      <c r="N140" s="67">
        <f ca="1"/>
        <v>99.995678151802039</v>
      </c>
      <c r="O140" s="67">
        <f ca="1"/>
        <v>99.991434689342896</v>
      </c>
    </row>
    <row r="141" spans="14:15" x14ac:dyDescent="0.35">
      <c r="N141" s="67">
        <f ca="1"/>
        <v>99.937833333750916</v>
      </c>
      <c r="O141" s="67">
        <f ca="1"/>
        <v>99.982695783948188</v>
      </c>
    </row>
    <row r="142" spans="14:15" x14ac:dyDescent="0.35">
      <c r="N142" s="67">
        <f ca="1"/>
        <v>99.862389860598341</v>
      </c>
      <c r="O142" s="67">
        <f ca="1"/>
        <v>99.986489826196276</v>
      </c>
    </row>
    <row r="143" spans="14:15" x14ac:dyDescent="0.35">
      <c r="N143" s="67">
        <f ca="1"/>
        <v>99.923657931355038</v>
      </c>
      <c r="O143" s="67">
        <f ca="1"/>
        <v>99.979914232790748</v>
      </c>
    </row>
    <row r="144" spans="14:15" x14ac:dyDescent="0.35">
      <c r="N144" s="67">
        <f ca="1"/>
        <v>100.01881935510063</v>
      </c>
      <c r="O144" s="67">
        <f ca="1"/>
        <v>99.982444584317548</v>
      </c>
    </row>
    <row r="145" spans="14:15" x14ac:dyDescent="0.35">
      <c r="N145" s="67">
        <f ca="1"/>
        <v>99.987278672148804</v>
      </c>
      <c r="O145" s="67">
        <f ca="1"/>
        <v>99.982339085597857</v>
      </c>
    </row>
    <row r="146" spans="14:15" x14ac:dyDescent="0.35">
      <c r="N146" s="67">
        <f ca="1"/>
        <v>99.945466904474358</v>
      </c>
      <c r="O146" s="67">
        <f ca="1"/>
        <v>99.993811108574491</v>
      </c>
    </row>
    <row r="147" spans="14:15" x14ac:dyDescent="0.35">
      <c r="N147" s="67">
        <f ca="1"/>
        <v>99.861137440668941</v>
      </c>
      <c r="O147" s="67">
        <f ca="1"/>
        <v>99.983914413681731</v>
      </c>
    </row>
    <row r="148" spans="14:15" x14ac:dyDescent="0.35">
      <c r="N148" s="67">
        <f ca="1"/>
        <v>99.984432833547217</v>
      </c>
      <c r="O148" s="67">
        <f ca="1"/>
        <v>99.984167073624235</v>
      </c>
    </row>
    <row r="149" spans="14:15" x14ac:dyDescent="0.35">
      <c r="N149" s="67">
        <f ca="1"/>
        <v>100.04622527430362</v>
      </c>
      <c r="O149" s="67">
        <f ca="1"/>
        <v>99.986607283247537</v>
      </c>
    </row>
    <row r="150" spans="14:15" x14ac:dyDescent="0.35">
      <c r="N150" s="67">
        <f ca="1"/>
        <v>99.883994980480665</v>
      </c>
      <c r="O150" s="67">
        <f ca="1"/>
        <v>99.988555963971734</v>
      </c>
    </row>
    <row r="151" spans="14:15" x14ac:dyDescent="0.35">
      <c r="N151" s="67">
        <f ca="1"/>
        <v>99.902256216608393</v>
      </c>
      <c r="O151" s="67">
        <f ca="1"/>
        <v>99.993932873954819</v>
      </c>
    </row>
    <row r="152" spans="14:15" x14ac:dyDescent="0.35">
      <c r="N152" s="67">
        <f ca="1"/>
        <v>99.997177987160171</v>
      </c>
      <c r="O152" s="67">
        <f ca="1"/>
        <v>99.987169764842676</v>
      </c>
    </row>
    <row r="153" spans="14:15" x14ac:dyDescent="0.35">
      <c r="N153" s="67">
        <f ca="1"/>
        <v>99.958745488546981</v>
      </c>
      <c r="O153" s="67">
        <f ca="1"/>
        <v>99.980145320953397</v>
      </c>
    </row>
    <row r="154" spans="14:15" x14ac:dyDescent="0.35">
      <c r="N154" s="67">
        <f ca="1"/>
        <v>99.947078750882909</v>
      </c>
      <c r="O154" s="67">
        <f ca="1"/>
        <v>100.00002817907817</v>
      </c>
    </row>
    <row r="155" spans="14:15" x14ac:dyDescent="0.35">
      <c r="N155" s="67">
        <f ca="1"/>
        <v>99.904738614964288</v>
      </c>
      <c r="O155" s="67">
        <f ca="1"/>
        <v>99.988833498622625</v>
      </c>
    </row>
    <row r="156" spans="14:15" x14ac:dyDescent="0.35">
      <c r="N156" s="67">
        <f ca="1"/>
        <v>99.901860620512423</v>
      </c>
      <c r="O156" s="67">
        <f ca="1"/>
        <v>99.999756228050074</v>
      </c>
    </row>
    <row r="157" spans="14:15" x14ac:dyDescent="0.35">
      <c r="N157" s="67">
        <f ca="1"/>
        <v>99.946642453949408</v>
      </c>
      <c r="O157" s="67">
        <f ca="1"/>
        <v>99.971488217476846</v>
      </c>
    </row>
    <row r="158" spans="14:15" x14ac:dyDescent="0.35">
      <c r="N158" s="67">
        <f ca="1"/>
        <v>99.945887704548966</v>
      </c>
      <c r="O158" s="67">
        <f ca="1"/>
        <v>99.974770033675512</v>
      </c>
    </row>
    <row r="159" spans="14:15" x14ac:dyDescent="0.35">
      <c r="N159" s="67">
        <f ca="1"/>
        <v>100.02288417887196</v>
      </c>
      <c r="O159" s="67">
        <f ca="1"/>
        <v>99.986937293593797</v>
      </c>
    </row>
    <row r="160" spans="14:15" x14ac:dyDescent="0.35">
      <c r="N160" s="67">
        <f ca="1"/>
        <v>99.966528035070155</v>
      </c>
      <c r="O160" s="67">
        <f ca="1"/>
        <v>99.978347597860349</v>
      </c>
    </row>
    <row r="161" spans="14:15" x14ac:dyDescent="0.35">
      <c r="N161" s="67">
        <f ca="1"/>
        <v>99.917009091470419</v>
      </c>
      <c r="O161" s="67">
        <f ca="1"/>
        <v>99.980441241610507</v>
      </c>
    </row>
    <row r="162" spans="14:15" x14ac:dyDescent="0.35">
      <c r="N162" s="67">
        <f ca="1"/>
        <v>99.951764158592297</v>
      </c>
      <c r="O162" s="67">
        <f ca="1"/>
        <v>99.997694963377072</v>
      </c>
    </row>
    <row r="163" spans="14:15" x14ac:dyDescent="0.35">
      <c r="N163" s="67">
        <f ca="1"/>
        <v>99.971485891964235</v>
      </c>
      <c r="O163" s="67">
        <f ca="1"/>
        <v>99.993067975780022</v>
      </c>
    </row>
    <row r="164" spans="14:15" x14ac:dyDescent="0.35">
      <c r="N164" s="67">
        <f ca="1"/>
        <v>99.913815370529377</v>
      </c>
      <c r="O164" s="67">
        <f ca="1"/>
        <v>100.01308578812463</v>
      </c>
    </row>
    <row r="165" spans="14:15" x14ac:dyDescent="0.35">
      <c r="N165" s="67">
        <f ca="1"/>
        <v>99.915200937678449</v>
      </c>
      <c r="O165" s="67">
        <f ca="1"/>
        <v>99.984233046383366</v>
      </c>
    </row>
    <row r="166" spans="14:15" x14ac:dyDescent="0.35">
      <c r="N166" s="67">
        <f ca="1"/>
        <v>99.882443165241909</v>
      </c>
      <c r="O166" s="67">
        <f ca="1"/>
        <v>99.984822807220837</v>
      </c>
    </row>
    <row r="167" spans="14:15" x14ac:dyDescent="0.35">
      <c r="N167" s="67">
        <f ca="1"/>
        <v>99.997819225372893</v>
      </c>
      <c r="O167" s="67">
        <f ca="1"/>
        <v>99.989784478489142</v>
      </c>
    </row>
    <row r="168" spans="14:15" x14ac:dyDescent="0.35">
      <c r="N168" s="67">
        <f ca="1"/>
        <v>99.895616606881433</v>
      </c>
      <c r="O168" s="67">
        <f ca="1"/>
        <v>99.989310724487154</v>
      </c>
    </row>
    <row r="169" spans="14:15" x14ac:dyDescent="0.35">
      <c r="N169" s="67">
        <f ca="1"/>
        <v>99.956984212021524</v>
      </c>
      <c r="O169" s="67">
        <f ca="1"/>
        <v>99.99671298461385</v>
      </c>
    </row>
    <row r="170" spans="14:15" x14ac:dyDescent="0.35">
      <c r="N170" s="67">
        <f ca="1"/>
        <v>99.915822080921771</v>
      </c>
      <c r="O170" s="67">
        <f ca="1"/>
        <v>100.00080326826588</v>
      </c>
    </row>
    <row r="171" spans="14:15" x14ac:dyDescent="0.35">
      <c r="N171" s="67">
        <f ca="1"/>
        <v>99.983900313269871</v>
      </c>
      <c r="O171" s="67">
        <f ca="1"/>
        <v>100.01271481581703</v>
      </c>
    </row>
    <row r="172" spans="14:15" x14ac:dyDescent="0.35">
      <c r="N172" s="67">
        <f ca="1"/>
        <v>99.984910287798641</v>
      </c>
      <c r="O172" s="67">
        <f ca="1"/>
        <v>99.974987229963219</v>
      </c>
    </row>
    <row r="173" spans="14:15" x14ac:dyDescent="0.35">
      <c r="N173" s="67">
        <f ca="1"/>
        <v>99.858778251983168</v>
      </c>
      <c r="O173" s="67">
        <f ca="1"/>
        <v>99.991091375865892</v>
      </c>
    </row>
    <row r="174" spans="14:15" x14ac:dyDescent="0.35">
      <c r="N174" s="67">
        <f ca="1"/>
        <v>99.940192156858188</v>
      </c>
      <c r="O174" s="67">
        <f ca="1"/>
        <v>99.995341471497639</v>
      </c>
    </row>
    <row r="175" spans="14:15" x14ac:dyDescent="0.35">
      <c r="N175" s="67">
        <f ca="1"/>
        <v>100.00640086018613</v>
      </c>
      <c r="O175" s="67">
        <f ca="1"/>
        <v>99.993936090055243</v>
      </c>
    </row>
    <row r="176" spans="14:15" x14ac:dyDescent="0.35">
      <c r="N176" s="67">
        <f ca="1"/>
        <v>99.955302473947782</v>
      </c>
      <c r="O176" s="67">
        <f ca="1"/>
        <v>100.0043652684906</v>
      </c>
    </row>
    <row r="177" spans="14:15" x14ac:dyDescent="0.35">
      <c r="N177" s="67">
        <f ca="1"/>
        <v>99.953780457731426</v>
      </c>
      <c r="O177" s="67">
        <f ca="1"/>
        <v>100.00709204683187</v>
      </c>
    </row>
    <row r="178" spans="14:15" x14ac:dyDescent="0.35">
      <c r="N178" s="67">
        <f ca="1"/>
        <v>99.923934591409292</v>
      </c>
      <c r="O178" s="67">
        <f ca="1"/>
        <v>99.993995577271164</v>
      </c>
    </row>
    <row r="179" spans="14:15" x14ac:dyDescent="0.35">
      <c r="N179" s="67">
        <f ca="1"/>
        <v>99.983008170202481</v>
      </c>
      <c r="O179" s="67">
        <f ca="1"/>
        <v>99.979635630653192</v>
      </c>
    </row>
    <row r="180" spans="14:15" x14ac:dyDescent="0.35">
      <c r="N180" s="67">
        <f ca="1"/>
        <v>99.959449500272868</v>
      </c>
      <c r="O180" s="67">
        <f ca="1"/>
        <v>99.994383935342157</v>
      </c>
    </row>
    <row r="181" spans="14:15" x14ac:dyDescent="0.35">
      <c r="N181" s="67">
        <f ca="1"/>
        <v>100.08169505066671</v>
      </c>
      <c r="O181" s="67">
        <f ca="1"/>
        <v>99.989127810967645</v>
      </c>
    </row>
    <row r="182" spans="14:15" x14ac:dyDescent="0.35">
      <c r="N182" s="67">
        <f ca="1"/>
        <v>99.95487087612986</v>
      </c>
      <c r="O182" s="67">
        <f ca="1"/>
        <v>100.00085478910877</v>
      </c>
    </row>
    <row r="183" spans="14:15" x14ac:dyDescent="0.35">
      <c r="N183" s="67">
        <f ca="1"/>
        <v>99.959509112816889</v>
      </c>
      <c r="O183" s="67">
        <f ca="1"/>
        <v>100.00107003739205</v>
      </c>
    </row>
    <row r="184" spans="14:15" x14ac:dyDescent="0.35">
      <c r="N184" s="67">
        <f ca="1"/>
        <v>99.956015224813669</v>
      </c>
      <c r="O184" s="67">
        <f ca="1"/>
        <v>99.992304363897958</v>
      </c>
    </row>
    <row r="185" spans="14:15" x14ac:dyDescent="0.35">
      <c r="N185" s="67">
        <f ca="1"/>
        <v>99.945391015239139</v>
      </c>
      <c r="O185" s="67">
        <f ca="1"/>
        <v>99.99346237055876</v>
      </c>
    </row>
    <row r="186" spans="14:15" x14ac:dyDescent="0.35">
      <c r="N186" s="67">
        <f ca="1"/>
        <v>99.841770595600366</v>
      </c>
      <c r="O186" s="67">
        <f ca="1"/>
        <v>99.997577379373084</v>
      </c>
    </row>
    <row r="187" spans="14:15" x14ac:dyDescent="0.35">
      <c r="N187" s="67">
        <f ca="1"/>
        <v>100.01104990005605</v>
      </c>
      <c r="O187" s="67">
        <f ca="1"/>
        <v>99.999424822782458</v>
      </c>
    </row>
    <row r="188" spans="14:15" x14ac:dyDescent="0.35">
      <c r="N188" s="67">
        <f ca="1"/>
        <v>100.00561075711188</v>
      </c>
      <c r="O188" s="67">
        <f ca="1"/>
        <v>99.983980159988988</v>
      </c>
    </row>
    <row r="189" spans="14:15" x14ac:dyDescent="0.35">
      <c r="N189" s="67">
        <f ca="1"/>
        <v>99.890310881450176</v>
      </c>
      <c r="O189" s="67">
        <f ca="1"/>
        <v>99.985890986658148</v>
      </c>
    </row>
    <row r="190" spans="14:15" x14ac:dyDescent="0.35">
      <c r="N190" s="67">
        <f ca="1"/>
        <v>100.05502882429647</v>
      </c>
      <c r="O190" s="67">
        <f ca="1"/>
        <v>100.00268482989657</v>
      </c>
    </row>
    <row r="191" spans="14:15" x14ac:dyDescent="0.35">
      <c r="N191" s="67">
        <f ca="1"/>
        <v>99.893244964473539</v>
      </c>
      <c r="O191" s="67">
        <f ca="1"/>
        <v>99.980544808867705</v>
      </c>
    </row>
    <row r="192" spans="14:15" x14ac:dyDescent="0.35">
      <c r="N192" s="67">
        <f ca="1"/>
        <v>99.950296846286861</v>
      </c>
      <c r="O192" s="67">
        <f ca="1"/>
        <v>99.989272463679427</v>
      </c>
    </row>
    <row r="193" spans="14:15" x14ac:dyDescent="0.35">
      <c r="N193" s="67">
        <f ca="1"/>
        <v>100.03988209387524</v>
      </c>
      <c r="O193" s="67">
        <f ca="1"/>
        <v>99.99483513002653</v>
      </c>
    </row>
    <row r="194" spans="14:15" x14ac:dyDescent="0.35">
      <c r="N194" s="67">
        <f ca="1"/>
        <v>99.987140305527944</v>
      </c>
      <c r="O194" s="67">
        <f ca="1"/>
        <v>99.993067703071503</v>
      </c>
    </row>
    <row r="195" spans="14:15" x14ac:dyDescent="0.35">
      <c r="N195" s="67">
        <f ca="1"/>
        <v>99.893521951815671</v>
      </c>
      <c r="O195" s="67">
        <f ca="1"/>
        <v>99.974212936394281</v>
      </c>
    </row>
    <row r="196" spans="14:15" x14ac:dyDescent="0.35">
      <c r="N196" s="67">
        <f ca="1"/>
        <v>99.920147166673189</v>
      </c>
      <c r="O196" s="67">
        <f ca="1"/>
        <v>99.983142357525125</v>
      </c>
    </row>
    <row r="197" spans="14:15" x14ac:dyDescent="0.35">
      <c r="N197" s="67">
        <f ca="1"/>
        <v>99.945620526210291</v>
      </c>
      <c r="O197" s="67">
        <f ca="1"/>
        <v>99.997123176342356</v>
      </c>
    </row>
    <row r="198" spans="14:15" x14ac:dyDescent="0.35">
      <c r="N198" s="67">
        <f ca="1"/>
        <v>99.957873514360983</v>
      </c>
      <c r="O198" s="67">
        <f ca="1"/>
        <v>100.01194154161701</v>
      </c>
    </row>
    <row r="199" spans="14:15" x14ac:dyDescent="0.35">
      <c r="N199" s="67">
        <f ca="1"/>
        <v>99.918864833724214</v>
      </c>
      <c r="O199" s="67">
        <f ca="1"/>
        <v>99.990717036135479</v>
      </c>
    </row>
    <row r="200" spans="14:15" x14ac:dyDescent="0.35">
      <c r="N200" s="67">
        <f ca="1"/>
        <v>99.991158697765812</v>
      </c>
      <c r="O200" s="67">
        <f ca="1"/>
        <v>99.968651863398577</v>
      </c>
    </row>
    <row r="201" spans="14:15" x14ac:dyDescent="0.35">
      <c r="N201" s="67">
        <f ca="1"/>
        <v>99.984456367972513</v>
      </c>
      <c r="O201" s="67">
        <f ca="1"/>
        <v>99.972579681059983</v>
      </c>
    </row>
    <row r="202" spans="14:15" x14ac:dyDescent="0.35">
      <c r="N202" s="67">
        <f ca="1"/>
        <v>99.986485607961725</v>
      </c>
      <c r="O202" s="67">
        <f ca="1"/>
        <v>99.984395526098396</v>
      </c>
    </row>
    <row r="203" spans="14:15" x14ac:dyDescent="0.35">
      <c r="N203" s="67">
        <f ca="1"/>
        <v>99.943107530437729</v>
      </c>
      <c r="O203" s="67">
        <f ca="1"/>
        <v>99.983522772019469</v>
      </c>
    </row>
    <row r="204" spans="14:15" x14ac:dyDescent="0.35">
      <c r="N204" s="67">
        <f ca="1"/>
        <v>99.946031563564887</v>
      </c>
      <c r="O204" s="67">
        <f ca="1"/>
        <v>99.987112053870518</v>
      </c>
    </row>
    <row r="205" spans="14:15" x14ac:dyDescent="0.35">
      <c r="N205" s="67">
        <f ca="1"/>
        <v>99.877077873073375</v>
      </c>
      <c r="O205" s="67">
        <f ca="1"/>
        <v>99.978109365508303</v>
      </c>
    </row>
    <row r="206" spans="14:15" x14ac:dyDescent="0.35">
      <c r="N206" s="67">
        <f ca="1"/>
        <v>100.0522370537964</v>
      </c>
      <c r="O206" s="67">
        <f ca="1"/>
        <v>99.996180668873876</v>
      </c>
    </row>
    <row r="207" spans="14:15" x14ac:dyDescent="0.35">
      <c r="N207" s="67">
        <f ca="1"/>
        <v>100.00235596876949</v>
      </c>
      <c r="O207" s="67">
        <f ca="1"/>
        <v>99.980595742938661</v>
      </c>
    </row>
    <row r="208" spans="14:15" x14ac:dyDescent="0.35">
      <c r="N208" s="67">
        <f ca="1"/>
        <v>99.874677908670478</v>
      </c>
      <c r="O208" s="67">
        <f ca="1"/>
        <v>99.992483717476929</v>
      </c>
    </row>
    <row r="209" spans="14:15" x14ac:dyDescent="0.35">
      <c r="N209" s="67">
        <f ca="1"/>
        <v>99.969896605855254</v>
      </c>
      <c r="O209" s="67">
        <f ca="1"/>
        <v>99.988422497026122</v>
      </c>
    </row>
    <row r="210" spans="14:15" x14ac:dyDescent="0.35">
      <c r="N210" s="67">
        <f ca="1"/>
        <v>99.952386012537971</v>
      </c>
      <c r="O210" s="67">
        <f ca="1"/>
        <v>99.983374299980241</v>
      </c>
    </row>
    <row r="211" spans="14:15" x14ac:dyDescent="0.35">
      <c r="N211" s="67">
        <f ca="1"/>
        <v>99.914704037059238</v>
      </c>
      <c r="O211" s="67">
        <f ca="1"/>
        <v>99.997826988966395</v>
      </c>
    </row>
    <row r="212" spans="14:15" x14ac:dyDescent="0.35">
      <c r="N212" s="67">
        <f ca="1"/>
        <v>99.910903717233694</v>
      </c>
      <c r="O212" s="67">
        <f ca="1"/>
        <v>99.980325746541766</v>
      </c>
    </row>
    <row r="213" spans="14:15" x14ac:dyDescent="0.35">
      <c r="N213" s="67">
        <f ca="1"/>
        <v>99.96214947266661</v>
      </c>
      <c r="O213" s="67">
        <f ca="1"/>
        <v>99.971220924690712</v>
      </c>
    </row>
    <row r="214" spans="14:15" x14ac:dyDescent="0.35">
      <c r="N214" s="67">
        <f ca="1"/>
        <v>99.916894814900431</v>
      </c>
      <c r="O214" s="67">
        <f ca="1"/>
        <v>100.00158728394844</v>
      </c>
    </row>
    <row r="215" spans="14:15" x14ac:dyDescent="0.35">
      <c r="N215" s="67">
        <f ca="1"/>
        <v>99.975417660290134</v>
      </c>
      <c r="O215" s="67">
        <f ca="1"/>
        <v>99.993371304627999</v>
      </c>
    </row>
    <row r="216" spans="14:15" x14ac:dyDescent="0.35">
      <c r="N216" s="67">
        <f ca="1"/>
        <v>99.976415031182341</v>
      </c>
      <c r="O216" s="67">
        <f ca="1"/>
        <v>99.988000389602036</v>
      </c>
    </row>
    <row r="217" spans="14:15" x14ac:dyDescent="0.35">
      <c r="N217" s="67">
        <f ca="1"/>
        <v>100.02884213834183</v>
      </c>
      <c r="O217" s="67">
        <f ca="1"/>
        <v>99.974050484780335</v>
      </c>
    </row>
    <row r="218" spans="14:15" x14ac:dyDescent="0.35">
      <c r="N218" s="67">
        <f ca="1"/>
        <v>99.915294416410518</v>
      </c>
      <c r="O218" s="67">
        <f ca="1"/>
        <v>99.999703243444017</v>
      </c>
    </row>
    <row r="219" spans="14:15" x14ac:dyDescent="0.35">
      <c r="N219" s="67">
        <f ca="1"/>
        <v>99.944660128402987</v>
      </c>
      <c r="O219" s="67">
        <f ca="1"/>
        <v>99.988491517471104</v>
      </c>
    </row>
    <row r="220" spans="14:15" x14ac:dyDescent="0.35">
      <c r="N220" s="67">
        <f ca="1"/>
        <v>99.962972354361895</v>
      </c>
      <c r="O220" s="67">
        <f ca="1"/>
        <v>99.980988431008569</v>
      </c>
    </row>
    <row r="221" spans="14:15" x14ac:dyDescent="0.35">
      <c r="N221" s="67">
        <f ca="1"/>
        <v>99.965156117701852</v>
      </c>
      <c r="O221" s="67">
        <f ca="1"/>
        <v>99.990731870965178</v>
      </c>
    </row>
    <row r="222" spans="14:15" x14ac:dyDescent="0.35">
      <c r="N222" s="67">
        <f ca="1"/>
        <v>99.901406832369901</v>
      </c>
      <c r="O222" s="67">
        <f ca="1"/>
        <v>99.986458892609676</v>
      </c>
    </row>
    <row r="223" spans="14:15" x14ac:dyDescent="0.35">
      <c r="N223" s="67">
        <f ca="1"/>
        <v>99.895080750518957</v>
      </c>
      <c r="O223" s="67">
        <f ca="1"/>
        <v>99.994818335115497</v>
      </c>
    </row>
    <row r="224" spans="14:15" x14ac:dyDescent="0.35">
      <c r="N224" s="67">
        <f ca="1"/>
        <v>100.02514078042653</v>
      </c>
      <c r="O224" s="67">
        <f ca="1"/>
        <v>99.99711749086164</v>
      </c>
    </row>
    <row r="225" spans="14:15" x14ac:dyDescent="0.35">
      <c r="N225" s="67">
        <f ca="1"/>
        <v>100.01911236128892</v>
      </c>
      <c r="O225" s="67">
        <f ca="1"/>
        <v>99.989763482905289</v>
      </c>
    </row>
    <row r="226" spans="14:15" x14ac:dyDescent="0.35">
      <c r="N226" s="67">
        <f ca="1"/>
        <v>99.954018151442256</v>
      </c>
      <c r="O226" s="67">
        <f ca="1"/>
        <v>99.992022804599429</v>
      </c>
    </row>
    <row r="227" spans="14:15" x14ac:dyDescent="0.35">
      <c r="N227" s="67">
        <f ca="1"/>
        <v>99.967211972586199</v>
      </c>
      <c r="O227" s="67">
        <f ca="1"/>
        <v>99.996651819812811</v>
      </c>
    </row>
    <row r="228" spans="14:15" x14ac:dyDescent="0.35">
      <c r="N228" s="67">
        <f ca="1"/>
        <v>99.921882788396076</v>
      </c>
      <c r="O228" s="67">
        <f ca="1"/>
        <v>99.993893416827902</v>
      </c>
    </row>
    <row r="229" spans="14:15" x14ac:dyDescent="0.35">
      <c r="N229" s="67">
        <f ca="1"/>
        <v>99.943080605779215</v>
      </c>
      <c r="O229" s="67">
        <f ca="1"/>
        <v>100.00707551133725</v>
      </c>
    </row>
    <row r="230" spans="14:15" x14ac:dyDescent="0.35">
      <c r="N230" s="67">
        <f ca="1"/>
        <v>99.936675344993048</v>
      </c>
      <c r="O230" s="67">
        <f ca="1"/>
        <v>100.00093843478298</v>
      </c>
    </row>
    <row r="231" spans="14:15" x14ac:dyDescent="0.35">
      <c r="N231" s="67">
        <f ca="1"/>
        <v>99.9747036654162</v>
      </c>
      <c r="O231" s="67">
        <f ca="1"/>
        <v>100.00564707750119</v>
      </c>
    </row>
    <row r="232" spans="14:15" x14ac:dyDescent="0.35">
      <c r="N232" s="67">
        <f ca="1"/>
        <v>99.983260825055737</v>
      </c>
      <c r="O232" s="67">
        <f ca="1"/>
        <v>99.997352249550744</v>
      </c>
    </row>
    <row r="233" spans="14:15" x14ac:dyDescent="0.35">
      <c r="N233" s="67">
        <f ca="1"/>
        <v>99.915274733042139</v>
      </c>
      <c r="O233" s="67">
        <f ca="1"/>
        <v>99.993625592448254</v>
      </c>
    </row>
    <row r="234" spans="14:15" x14ac:dyDescent="0.35">
      <c r="N234" s="67">
        <f ca="1"/>
        <v>99.95601883077191</v>
      </c>
      <c r="O234" s="67">
        <f ca="1"/>
        <v>99.97977913124862</v>
      </c>
    </row>
    <row r="235" spans="14:15" x14ac:dyDescent="0.35">
      <c r="N235" s="67">
        <f ca="1"/>
        <v>99.906788406183267</v>
      </c>
      <c r="O235" s="67">
        <f ca="1"/>
        <v>99.981226677047601</v>
      </c>
    </row>
    <row r="236" spans="14:15" x14ac:dyDescent="0.35">
      <c r="N236" s="67">
        <f ca="1"/>
        <v>100.02986720943196</v>
      </c>
      <c r="O236" s="67">
        <f ca="1"/>
        <v>100.00835363071987</v>
      </c>
    </row>
    <row r="237" spans="14:15" x14ac:dyDescent="0.35">
      <c r="N237" s="67">
        <f ca="1"/>
        <v>99.895237797063743</v>
      </c>
      <c r="O237" s="67">
        <f ca="1"/>
        <v>99.999215640060726</v>
      </c>
    </row>
    <row r="238" spans="14:15" x14ac:dyDescent="0.35">
      <c r="N238" s="67">
        <f ca="1"/>
        <v>100.00835381783149</v>
      </c>
      <c r="O238" s="67">
        <f ca="1"/>
        <v>99.993499965513919</v>
      </c>
    </row>
    <row r="239" spans="14:15" x14ac:dyDescent="0.35">
      <c r="N239" s="67">
        <f ca="1"/>
        <v>99.936425014612695</v>
      </c>
      <c r="O239" s="67">
        <f ca="1"/>
        <v>99.987108445825882</v>
      </c>
    </row>
    <row r="240" spans="14:15" x14ac:dyDescent="0.35">
      <c r="N240" s="67">
        <f ca="1"/>
        <v>99.902667047699055</v>
      </c>
      <c r="O240" s="67">
        <f ca="1"/>
        <v>99.990488736935561</v>
      </c>
    </row>
    <row r="241" spans="14:15" x14ac:dyDescent="0.35">
      <c r="N241" s="67">
        <f ca="1"/>
        <v>99.920228884871932</v>
      </c>
      <c r="O241" s="67">
        <f ca="1"/>
        <v>100.00792734077072</v>
      </c>
    </row>
    <row r="242" spans="14:15" x14ac:dyDescent="0.35">
      <c r="N242" s="67">
        <f ca="1"/>
        <v>99.986161854880649</v>
      </c>
      <c r="O242" s="67">
        <f ca="1"/>
        <v>100.01383173683794</v>
      </c>
    </row>
    <row r="243" spans="14:15" x14ac:dyDescent="0.35">
      <c r="N243" s="67">
        <f ca="1"/>
        <v>99.91406064152487</v>
      </c>
      <c r="O243" s="67">
        <f ca="1"/>
        <v>99.993560044797206</v>
      </c>
    </row>
    <row r="244" spans="14:15" x14ac:dyDescent="0.35">
      <c r="N244" s="67">
        <f ca="1"/>
        <v>99.963423355888622</v>
      </c>
      <c r="O244" s="67">
        <f ca="1"/>
        <v>99.991303983269432</v>
      </c>
    </row>
    <row r="245" spans="14:15" x14ac:dyDescent="0.35">
      <c r="N245" s="67">
        <f ca="1"/>
        <v>99.899853829929427</v>
      </c>
      <c r="O245" s="67">
        <f ca="1"/>
        <v>99.996320828005793</v>
      </c>
    </row>
    <row r="246" spans="14:15" x14ac:dyDescent="0.35">
      <c r="N246" s="67">
        <f ca="1"/>
        <v>100.04626242321949</v>
      </c>
      <c r="O246" s="67">
        <f ca="1"/>
        <v>99.984356458550792</v>
      </c>
    </row>
    <row r="247" spans="14:15" x14ac:dyDescent="0.35">
      <c r="N247" s="67">
        <f ca="1"/>
        <v>99.921989923207221</v>
      </c>
      <c r="O247" s="67">
        <f ca="1"/>
        <v>99.999701461139821</v>
      </c>
    </row>
    <row r="248" spans="14:15" x14ac:dyDescent="0.35">
      <c r="N248" s="67">
        <f ca="1"/>
        <v>100.00697145510951</v>
      </c>
      <c r="O248" s="67">
        <f ca="1"/>
        <v>99.981197249180894</v>
      </c>
    </row>
    <row r="249" spans="14:15" x14ac:dyDescent="0.35">
      <c r="N249" s="67">
        <f ca="1"/>
        <v>99.932703751802123</v>
      </c>
      <c r="O249" s="67">
        <f ca="1"/>
        <v>99.99944288993278</v>
      </c>
    </row>
    <row r="250" spans="14:15" x14ac:dyDescent="0.35">
      <c r="N250" s="67">
        <f ca="1"/>
        <v>99.890010981591658</v>
      </c>
      <c r="O250" s="67">
        <f ca="1"/>
        <v>99.987412078054618</v>
      </c>
    </row>
    <row r="251" spans="14:15" x14ac:dyDescent="0.35">
      <c r="N251" s="67">
        <f ca="1"/>
        <v>99.960024889374267</v>
      </c>
      <c r="O251" s="67">
        <f ca="1"/>
        <v>99.984651235168073</v>
      </c>
    </row>
    <row r="252" spans="14:15" x14ac:dyDescent="0.35">
      <c r="N252" s="67">
        <f ca="1"/>
        <v>99.85250007576569</v>
      </c>
      <c r="O252" s="67">
        <f ca="1"/>
        <v>99.998364535420393</v>
      </c>
    </row>
    <row r="253" spans="14:15" x14ac:dyDescent="0.35">
      <c r="N253" s="67">
        <f ca="1"/>
        <v>99.983724800739267</v>
      </c>
      <c r="O253" s="67">
        <f ca="1"/>
        <v>99.983531257967755</v>
      </c>
    </row>
    <row r="254" spans="14:15" x14ac:dyDescent="0.35">
      <c r="N254" s="67">
        <f ca="1"/>
        <v>99.990055134733751</v>
      </c>
      <c r="O254" s="67">
        <f ca="1"/>
        <v>99.999030232956741</v>
      </c>
    </row>
    <row r="255" spans="14:15" x14ac:dyDescent="0.35">
      <c r="N255" s="67">
        <f ca="1"/>
        <v>99.884159361356865</v>
      </c>
      <c r="O255" s="67">
        <f ca="1"/>
        <v>99.991020678310349</v>
      </c>
    </row>
    <row r="256" spans="14:15" x14ac:dyDescent="0.35">
      <c r="N256" s="67">
        <f ca="1"/>
        <v>99.926900958235393</v>
      </c>
      <c r="O256" s="67">
        <f ca="1"/>
        <v>99.975457954227181</v>
      </c>
    </row>
    <row r="257" spans="14:15" x14ac:dyDescent="0.35">
      <c r="N257" s="67">
        <f ca="1"/>
        <v>99.906457532048478</v>
      </c>
      <c r="O257" s="67">
        <f ca="1"/>
        <v>99.99483282858327</v>
      </c>
    </row>
    <row r="258" spans="14:15" x14ac:dyDescent="0.35">
      <c r="N258" s="67">
        <f ca="1"/>
        <v>100.00483893668412</v>
      </c>
      <c r="O258" s="67">
        <f ca="1"/>
        <v>100.00092008684743</v>
      </c>
    </row>
    <row r="259" spans="14:15" x14ac:dyDescent="0.35">
      <c r="N259" s="67">
        <f ca="1"/>
        <v>99.874151817419275</v>
      </c>
      <c r="O259" s="67">
        <f ca="1"/>
        <v>99.98881975941508</v>
      </c>
    </row>
    <row r="260" spans="14:15" x14ac:dyDescent="0.35">
      <c r="N260" s="67">
        <f ca="1"/>
        <v>99.918174396837784</v>
      </c>
      <c r="O260" s="67">
        <f ca="1"/>
        <v>99.976130221560737</v>
      </c>
    </row>
    <row r="261" spans="14:15" x14ac:dyDescent="0.35">
      <c r="N261" s="67">
        <f ca="1"/>
        <v>99.958997414171705</v>
      </c>
      <c r="O261" s="67">
        <f ca="1"/>
        <v>99.976151991672069</v>
      </c>
    </row>
    <row r="262" spans="14:15" x14ac:dyDescent="0.35">
      <c r="N262" s="67">
        <f ca="1"/>
        <v>99.849659834712313</v>
      </c>
      <c r="O262" s="67">
        <f ca="1"/>
        <v>99.991895293501969</v>
      </c>
    </row>
    <row r="263" spans="14:15" x14ac:dyDescent="0.35">
      <c r="N263" s="67">
        <f ca="1"/>
        <v>99.906217088834154</v>
      </c>
      <c r="O263" s="67">
        <f ca="1"/>
        <v>99.97859244575244</v>
      </c>
    </row>
    <row r="264" spans="14:15" x14ac:dyDescent="0.35">
      <c r="N264" s="67">
        <f ca="1"/>
        <v>99.976150967793416</v>
      </c>
      <c r="O264" s="67">
        <f ca="1"/>
        <v>99.989548628137726</v>
      </c>
    </row>
    <row r="265" spans="14:15" x14ac:dyDescent="0.35">
      <c r="N265" s="67">
        <f ca="1"/>
        <v>99.940498351872009</v>
      </c>
      <c r="O265" s="67">
        <f ca="1"/>
        <v>99.992743852177156</v>
      </c>
    </row>
    <row r="266" spans="14:15" x14ac:dyDescent="0.35">
      <c r="N266" s="67">
        <f ca="1"/>
        <v>99.950200414348089</v>
      </c>
      <c r="O266" s="67">
        <f ca="1"/>
        <v>99.990203933813504</v>
      </c>
    </row>
    <row r="267" spans="14:15" x14ac:dyDescent="0.35">
      <c r="N267" s="67">
        <f ca="1"/>
        <v>99.926722957595956</v>
      </c>
      <c r="O267" s="67">
        <f ca="1"/>
        <v>99.982022947180198</v>
      </c>
    </row>
    <row r="268" spans="14:15" x14ac:dyDescent="0.35">
      <c r="N268" s="67">
        <f ca="1"/>
        <v>99.929081082325553</v>
      </c>
      <c r="O268" s="67">
        <f ca="1"/>
        <v>99.993227703694799</v>
      </c>
    </row>
    <row r="269" spans="14:15" x14ac:dyDescent="0.35">
      <c r="N269" s="67">
        <f ca="1"/>
        <v>99.939351098692541</v>
      </c>
      <c r="O269" s="67">
        <f ca="1"/>
        <v>99.983922754233433</v>
      </c>
    </row>
    <row r="270" spans="14:15" x14ac:dyDescent="0.35">
      <c r="N270" s="67">
        <f ca="1"/>
        <v>99.954504608485948</v>
      </c>
      <c r="O270" s="67">
        <f ca="1"/>
        <v>99.99286574520103</v>
      </c>
    </row>
    <row r="271" spans="14:15" x14ac:dyDescent="0.35">
      <c r="N271" s="67">
        <f ca="1"/>
        <v>99.955218602080137</v>
      </c>
      <c r="O271" s="67">
        <f ca="1"/>
        <v>99.968060632358871</v>
      </c>
    </row>
    <row r="272" spans="14:15" x14ac:dyDescent="0.35">
      <c r="N272" s="67">
        <f ca="1"/>
        <v>99.956416812940617</v>
      </c>
      <c r="O272" s="67">
        <f ca="1"/>
        <v>99.991127874915065</v>
      </c>
    </row>
    <row r="273" spans="14:15" x14ac:dyDescent="0.35">
      <c r="N273" s="67">
        <f ca="1"/>
        <v>99.988785581567342</v>
      </c>
      <c r="O273" s="67">
        <f ca="1"/>
        <v>100.00702999742622</v>
      </c>
    </row>
    <row r="274" spans="14:15" x14ac:dyDescent="0.35">
      <c r="N274" s="67">
        <f ca="1"/>
        <v>99.982778033128724</v>
      </c>
      <c r="O274" s="67">
        <f ca="1"/>
        <v>99.996918916181841</v>
      </c>
    </row>
    <row r="275" spans="14:15" x14ac:dyDescent="0.35">
      <c r="N275" s="67">
        <f ca="1"/>
        <v>100.0385720499573</v>
      </c>
      <c r="O275" s="67">
        <f ca="1"/>
        <v>99.96901861020288</v>
      </c>
    </row>
    <row r="276" spans="14:15" x14ac:dyDescent="0.35">
      <c r="N276" s="67">
        <f ca="1"/>
        <v>99.908001290295687</v>
      </c>
      <c r="O276" s="67">
        <f ca="1"/>
        <v>99.982218308864446</v>
      </c>
    </row>
    <row r="277" spans="14:15" x14ac:dyDescent="0.35">
      <c r="N277" s="67">
        <f ca="1"/>
        <v>99.959520301125465</v>
      </c>
      <c r="O277" s="67">
        <f ca="1"/>
        <v>99.989673488283273</v>
      </c>
    </row>
    <row r="278" spans="14:15" x14ac:dyDescent="0.35">
      <c r="N278" s="67">
        <f ca="1"/>
        <v>99.919775963049545</v>
      </c>
      <c r="O278" s="67">
        <f ca="1"/>
        <v>99.98369048441009</v>
      </c>
    </row>
    <row r="279" spans="14:15" x14ac:dyDescent="0.35">
      <c r="N279" s="67">
        <f ca="1"/>
        <v>99.890800763824217</v>
      </c>
      <c r="O279" s="67">
        <f ca="1"/>
        <v>99.996972510402145</v>
      </c>
    </row>
    <row r="280" spans="14:15" x14ac:dyDescent="0.35">
      <c r="N280" s="67">
        <f ca="1"/>
        <v>99.981650402540822</v>
      </c>
      <c r="O280" s="67">
        <f ca="1"/>
        <v>99.989287622142996</v>
      </c>
    </row>
    <row r="281" spans="14:15" x14ac:dyDescent="0.35">
      <c r="N281" s="67">
        <f ca="1"/>
        <v>99.910245175051756</v>
      </c>
      <c r="O281" s="67">
        <f ca="1"/>
        <v>99.974366009580649</v>
      </c>
    </row>
    <row r="282" spans="14:15" x14ac:dyDescent="0.35">
      <c r="N282" s="67">
        <f ca="1"/>
        <v>99.948530467506941</v>
      </c>
      <c r="O282" s="67">
        <f ca="1"/>
        <v>100.00448848388319</v>
      </c>
    </row>
    <row r="283" spans="14:15" x14ac:dyDescent="0.35">
      <c r="N283" s="67">
        <f ca="1"/>
        <v>99.941031269842185</v>
      </c>
      <c r="O283" s="67">
        <f ca="1"/>
        <v>99.988612594837875</v>
      </c>
    </row>
    <row r="284" spans="14:15" x14ac:dyDescent="0.35">
      <c r="N284" s="67">
        <f ca="1"/>
        <v>99.962402764222432</v>
      </c>
      <c r="O284" s="67">
        <f ca="1"/>
        <v>99.989343501379793</v>
      </c>
    </row>
    <row r="285" spans="14:15" x14ac:dyDescent="0.35">
      <c r="N285" s="67">
        <f ca="1"/>
        <v>99.959951534119853</v>
      </c>
      <c r="O285" s="67">
        <f ca="1"/>
        <v>99.999723703826589</v>
      </c>
    </row>
    <row r="286" spans="14:15" x14ac:dyDescent="0.35">
      <c r="N286" s="67">
        <f ca="1"/>
        <v>99.966863806470897</v>
      </c>
      <c r="O286" s="67">
        <f ca="1"/>
        <v>100.01037776524635</v>
      </c>
    </row>
    <row r="287" spans="14:15" x14ac:dyDescent="0.35">
      <c r="N287" s="67">
        <f ca="1"/>
        <v>99.92937305520195</v>
      </c>
      <c r="O287" s="67">
        <f ca="1"/>
        <v>99.990373085640485</v>
      </c>
    </row>
    <row r="288" spans="14:15" x14ac:dyDescent="0.35">
      <c r="N288" s="67">
        <f ca="1"/>
        <v>99.954173294043002</v>
      </c>
      <c r="O288" s="67">
        <f ca="1"/>
        <v>99.986961156161684</v>
      </c>
    </row>
    <row r="289" spans="14:15" x14ac:dyDescent="0.35">
      <c r="N289" s="67">
        <f ca="1"/>
        <v>99.869354354187422</v>
      </c>
      <c r="O289" s="67">
        <f ca="1"/>
        <v>99.993221602346836</v>
      </c>
    </row>
    <row r="290" spans="14:15" x14ac:dyDescent="0.35">
      <c r="N290" s="67">
        <f ca="1"/>
        <v>99.965547999671401</v>
      </c>
      <c r="O290" s="67">
        <f ca="1"/>
        <v>99.997912437336936</v>
      </c>
    </row>
    <row r="291" spans="14:15" x14ac:dyDescent="0.35">
      <c r="N291" s="67">
        <f ca="1"/>
        <v>99.871050152378018</v>
      </c>
      <c r="O291" s="67">
        <f ca="1"/>
        <v>99.98131800689859</v>
      </c>
    </row>
    <row r="292" spans="14:15" x14ac:dyDescent="0.35">
      <c r="N292" s="67">
        <f ca="1"/>
        <v>99.946022308948216</v>
      </c>
      <c r="O292" s="67">
        <f ca="1"/>
        <v>99.989713469578604</v>
      </c>
    </row>
    <row r="293" spans="14:15" x14ac:dyDescent="0.35">
      <c r="N293" s="67">
        <f ca="1"/>
        <v>99.949693832419939</v>
      </c>
      <c r="O293" s="67">
        <f ca="1"/>
        <v>100.00147208942109</v>
      </c>
    </row>
    <row r="294" spans="14:15" x14ac:dyDescent="0.35">
      <c r="N294" s="67">
        <f ca="1"/>
        <v>99.927644079507957</v>
      </c>
      <c r="O294" s="67">
        <f ca="1"/>
        <v>99.962467276063236</v>
      </c>
    </row>
    <row r="295" spans="14:15" x14ac:dyDescent="0.35">
      <c r="N295" s="67">
        <f ca="1"/>
        <v>99.992662713859659</v>
      </c>
      <c r="O295" s="67">
        <f ca="1"/>
        <v>99.979176163405612</v>
      </c>
    </row>
    <row r="296" spans="14:15" x14ac:dyDescent="0.35">
      <c r="N296" s="67">
        <f ca="1"/>
        <v>99.977755450635613</v>
      </c>
      <c r="O296" s="67">
        <f ca="1"/>
        <v>100.00228513085949</v>
      </c>
    </row>
    <row r="297" spans="14:15" x14ac:dyDescent="0.35">
      <c r="N297" s="67">
        <f ca="1"/>
        <v>100.00932399623375</v>
      </c>
      <c r="O297" s="67">
        <f ca="1"/>
        <v>99.997535116153543</v>
      </c>
    </row>
    <row r="298" spans="14:15" x14ac:dyDescent="0.35">
      <c r="N298" s="67">
        <f ca="1"/>
        <v>99.886617070745572</v>
      </c>
      <c r="O298" s="67">
        <f ca="1"/>
        <v>99.993707288151683</v>
      </c>
    </row>
    <row r="299" spans="14:15" x14ac:dyDescent="0.35">
      <c r="N299" s="67">
        <f ca="1"/>
        <v>99.968709807006505</v>
      </c>
      <c r="O299" s="67">
        <f ca="1"/>
        <v>99.991973366860137</v>
      </c>
    </row>
    <row r="300" spans="14:15" x14ac:dyDescent="0.35">
      <c r="N300" s="67">
        <f ca="1"/>
        <v>99.992953769134644</v>
      </c>
      <c r="O300" s="67">
        <f ca="1"/>
        <v>99.985072786800529</v>
      </c>
    </row>
    <row r="301" spans="14:15" x14ac:dyDescent="0.35">
      <c r="N301" s="67">
        <f ca="1"/>
        <v>99.893993108531021</v>
      </c>
      <c r="O301" s="67">
        <f ca="1"/>
        <v>99.990337229229524</v>
      </c>
    </row>
    <row r="302" spans="14:15" x14ac:dyDescent="0.35">
      <c r="N302" s="67">
        <f ca="1"/>
        <v>99.94654548703005</v>
      </c>
      <c r="O302" s="67">
        <f ca="1"/>
        <v>99.993205237498913</v>
      </c>
    </row>
    <row r="303" spans="14:15" x14ac:dyDescent="0.35">
      <c r="N303" s="67">
        <f ca="1"/>
        <v>99.969097444460019</v>
      </c>
      <c r="O303" s="67">
        <f ca="1"/>
        <v>99.980837474009306</v>
      </c>
    </row>
    <row r="304" spans="14:15" x14ac:dyDescent="0.35">
      <c r="N304" s="67">
        <f ca="1"/>
        <v>99.850828253113136</v>
      </c>
      <c r="O304" s="67">
        <f ca="1"/>
        <v>99.985618912491276</v>
      </c>
    </row>
    <row r="305" spans="14:15" x14ac:dyDescent="0.35">
      <c r="N305" s="67">
        <f ca="1"/>
        <v>99.933371769722001</v>
      </c>
      <c r="O305" s="67">
        <f ca="1"/>
        <v>99.976756616822613</v>
      </c>
    </row>
    <row r="306" spans="14:15" x14ac:dyDescent="0.35">
      <c r="N306" s="67">
        <f ca="1"/>
        <v>100.00337448105169</v>
      </c>
      <c r="O306" s="67">
        <f ca="1"/>
        <v>99.98899424176453</v>
      </c>
    </row>
    <row r="307" spans="14:15" x14ac:dyDescent="0.35">
      <c r="N307" s="67">
        <f ca="1"/>
        <v>99.847742822563504</v>
      </c>
      <c r="O307" s="67">
        <f ca="1"/>
        <v>99.984473818137928</v>
      </c>
    </row>
    <row r="308" spans="14:15" x14ac:dyDescent="0.35">
      <c r="N308" s="67">
        <f ca="1"/>
        <v>99.920311982341772</v>
      </c>
      <c r="O308" s="67">
        <f ca="1"/>
        <v>99.998498410270315</v>
      </c>
    </row>
    <row r="309" spans="14:15" x14ac:dyDescent="0.35">
      <c r="N309" s="67">
        <f ca="1"/>
        <v>99.911073950993227</v>
      </c>
      <c r="O309" s="67">
        <f ca="1"/>
        <v>99.989288721863659</v>
      </c>
    </row>
    <row r="310" spans="14:15" x14ac:dyDescent="0.35">
      <c r="N310" s="67">
        <f ca="1"/>
        <v>99.991935561585692</v>
      </c>
      <c r="O310" s="67">
        <f ca="1"/>
        <v>99.968788215049301</v>
      </c>
    </row>
    <row r="311" spans="14:15" x14ac:dyDescent="0.35">
      <c r="N311" s="67">
        <f ca="1"/>
        <v>99.901800090348345</v>
      </c>
      <c r="O311" s="67">
        <f ca="1"/>
        <v>99.988941821127412</v>
      </c>
    </row>
    <row r="312" spans="14:15" x14ac:dyDescent="0.35">
      <c r="N312" s="67">
        <f ca="1"/>
        <v>99.94928651153397</v>
      </c>
      <c r="O312" s="67">
        <f ca="1"/>
        <v>99.987580771076779</v>
      </c>
    </row>
    <row r="313" spans="14:15" x14ac:dyDescent="0.35">
      <c r="N313" s="67">
        <f ca="1"/>
        <v>99.852800169412575</v>
      </c>
      <c r="O313" s="67">
        <f ca="1"/>
        <v>99.974925398638973</v>
      </c>
    </row>
    <row r="314" spans="14:15" x14ac:dyDescent="0.35">
      <c r="N314" s="67">
        <f ca="1"/>
        <v>99.89277668156474</v>
      </c>
      <c r="O314" s="67">
        <f ca="1"/>
        <v>99.99249555277872</v>
      </c>
    </row>
    <row r="315" spans="14:15" x14ac:dyDescent="0.35">
      <c r="N315" s="67">
        <f ca="1"/>
        <v>99.941524289460773</v>
      </c>
      <c r="O315" s="67">
        <f ca="1"/>
        <v>100.00031994446694</v>
      </c>
    </row>
    <row r="316" spans="14:15" x14ac:dyDescent="0.35">
      <c r="N316" s="67">
        <f ca="1"/>
        <v>99.926504923436383</v>
      </c>
      <c r="O316" s="67">
        <f ca="1"/>
        <v>99.996480015105789</v>
      </c>
    </row>
    <row r="317" spans="14:15" x14ac:dyDescent="0.35">
      <c r="N317" s="67">
        <f ca="1"/>
        <v>100.02712365842142</v>
      </c>
      <c r="O317" s="67">
        <f ca="1"/>
        <v>100.0042568684582</v>
      </c>
    </row>
    <row r="318" spans="14:15" x14ac:dyDescent="0.35">
      <c r="N318" s="67">
        <f ca="1"/>
        <v>99.898929932729587</v>
      </c>
      <c r="O318" s="67">
        <f ca="1"/>
        <v>100.00230534357647</v>
      </c>
    </row>
    <row r="319" spans="14:15" x14ac:dyDescent="0.35">
      <c r="N319" s="67">
        <f ca="1"/>
        <v>99.933217312735209</v>
      </c>
      <c r="O319" s="67">
        <f ca="1"/>
        <v>99.972598227771329</v>
      </c>
    </row>
    <row r="320" spans="14:15" x14ac:dyDescent="0.35">
      <c r="N320" s="67">
        <f ca="1"/>
        <v>100.00354197086699</v>
      </c>
      <c r="O320" s="67">
        <f ca="1"/>
        <v>99.968733156427547</v>
      </c>
    </row>
    <row r="321" spans="14:15" x14ac:dyDescent="0.35">
      <c r="N321" s="67">
        <f ca="1"/>
        <v>99.940633917786769</v>
      </c>
      <c r="O321" s="67">
        <f ca="1"/>
        <v>99.988742111415576</v>
      </c>
    </row>
    <row r="322" spans="14:15" x14ac:dyDescent="0.35">
      <c r="N322" s="67">
        <f ca="1"/>
        <v>99.889255574916135</v>
      </c>
      <c r="O322" s="67">
        <f ca="1"/>
        <v>99.989094901443451</v>
      </c>
    </row>
    <row r="323" spans="14:15" x14ac:dyDescent="0.35">
      <c r="N323" s="67">
        <f ca="1"/>
        <v>99.947604684621908</v>
      </c>
      <c r="O323" s="67">
        <f ca="1"/>
        <v>99.992628233597188</v>
      </c>
    </row>
    <row r="324" spans="14:15" x14ac:dyDescent="0.35">
      <c r="N324" s="67">
        <f ca="1"/>
        <v>99.834417115470629</v>
      </c>
      <c r="O324" s="67">
        <f ca="1"/>
        <v>99.986736254272699</v>
      </c>
    </row>
    <row r="325" spans="14:15" x14ac:dyDescent="0.35">
      <c r="N325" s="67">
        <f ca="1"/>
        <v>99.93740671325952</v>
      </c>
      <c r="O325" s="67">
        <f ca="1"/>
        <v>99.982660112852187</v>
      </c>
    </row>
    <row r="326" spans="14:15" x14ac:dyDescent="0.35">
      <c r="N326" s="67">
        <f ca="1"/>
        <v>99.953061020011518</v>
      </c>
      <c r="O326" s="67">
        <f ca="1"/>
        <v>99.982896710822928</v>
      </c>
    </row>
    <row r="327" spans="14:15" x14ac:dyDescent="0.35">
      <c r="N327" s="67">
        <f ca="1"/>
        <v>99.92936569945843</v>
      </c>
      <c r="O327" s="67">
        <f ca="1"/>
        <v>99.97379478901</v>
      </c>
    </row>
    <row r="328" spans="14:15" x14ac:dyDescent="0.35">
      <c r="N328" s="67">
        <f ca="1"/>
        <v>99.983455501672339</v>
      </c>
      <c r="O328" s="67">
        <f ca="1"/>
        <v>99.991520448843374</v>
      </c>
    </row>
    <row r="329" spans="14:15" x14ac:dyDescent="0.35">
      <c r="N329" s="67">
        <f ca="1"/>
        <v>99.960334091866741</v>
      </c>
      <c r="O329" s="67">
        <f ca="1"/>
        <v>99.997346503692341</v>
      </c>
    </row>
    <row r="330" spans="14:15" x14ac:dyDescent="0.35">
      <c r="N330" s="67">
        <f ca="1"/>
        <v>99.982716596489027</v>
      </c>
      <c r="O330" s="67">
        <f ca="1"/>
        <v>99.99038110799485</v>
      </c>
    </row>
    <row r="331" spans="14:15" x14ac:dyDescent="0.35">
      <c r="N331" s="67">
        <f ca="1"/>
        <v>99.892782276018565</v>
      </c>
      <c r="O331" s="67">
        <f ca="1"/>
        <v>99.994138508305525</v>
      </c>
    </row>
    <row r="332" spans="14:15" x14ac:dyDescent="0.35">
      <c r="N332" s="67">
        <f ca="1"/>
        <v>100.01675156923697</v>
      </c>
      <c r="O332" s="67">
        <f ca="1"/>
        <v>99.989189050220716</v>
      </c>
    </row>
    <row r="333" spans="14:15" x14ac:dyDescent="0.35">
      <c r="N333" s="67">
        <f ca="1"/>
        <v>99.932077168662801</v>
      </c>
      <c r="O333" s="67">
        <f ca="1"/>
        <v>99.985987232701049</v>
      </c>
    </row>
    <row r="334" spans="14:15" x14ac:dyDescent="0.35">
      <c r="N334" s="67">
        <f ca="1"/>
        <v>99.918031694456673</v>
      </c>
      <c r="O334" s="67">
        <f ca="1"/>
        <v>99.966008302640802</v>
      </c>
    </row>
    <row r="335" spans="14:15" x14ac:dyDescent="0.35">
      <c r="N335" s="67">
        <f ca="1"/>
        <v>99.943293557717197</v>
      </c>
      <c r="O335" s="67">
        <f ca="1"/>
        <v>99.969048256180002</v>
      </c>
    </row>
    <row r="336" spans="14:15" x14ac:dyDescent="0.35">
      <c r="N336" s="67">
        <f ca="1"/>
        <v>99.958677171861638</v>
      </c>
      <c r="O336" s="67">
        <f ca="1"/>
        <v>99.976518041508982</v>
      </c>
    </row>
    <row r="337" spans="14:15" x14ac:dyDescent="0.35">
      <c r="N337" s="67">
        <f ca="1"/>
        <v>99.956531233356003</v>
      </c>
      <c r="O337" s="67">
        <f ca="1"/>
        <v>99.98530673514054</v>
      </c>
    </row>
    <row r="338" spans="14:15" x14ac:dyDescent="0.35">
      <c r="N338" s="67">
        <f ca="1"/>
        <v>99.917285781452122</v>
      </c>
      <c r="O338" s="67">
        <f ca="1"/>
        <v>99.994871371810135</v>
      </c>
    </row>
    <row r="339" spans="14:15" x14ac:dyDescent="0.35">
      <c r="N339" s="67">
        <f ca="1"/>
        <v>99.925273163070386</v>
      </c>
      <c r="O339" s="67">
        <f ca="1"/>
        <v>99.998419180446049</v>
      </c>
    </row>
    <row r="340" spans="14:15" x14ac:dyDescent="0.35">
      <c r="N340" s="67">
        <f ca="1"/>
        <v>99.929115375273028</v>
      </c>
      <c r="O340" s="67">
        <f ca="1"/>
        <v>99.997284129168833</v>
      </c>
    </row>
    <row r="341" spans="14:15" x14ac:dyDescent="0.35">
      <c r="N341" s="67">
        <f ca="1"/>
        <v>100.04079749602417</v>
      </c>
      <c r="O341" s="67">
        <f ca="1"/>
        <v>99.990559041671432</v>
      </c>
    </row>
    <row r="342" spans="14:15" x14ac:dyDescent="0.35">
      <c r="N342" s="67">
        <f ca="1"/>
        <v>99.896067177404575</v>
      </c>
      <c r="O342" s="67">
        <f ca="1"/>
        <v>99.988927814912529</v>
      </c>
    </row>
    <row r="343" spans="14:15" x14ac:dyDescent="0.35">
      <c r="N343" s="67">
        <f ca="1"/>
        <v>99.929193502533451</v>
      </c>
      <c r="O343" s="67">
        <f ca="1"/>
        <v>100.00286327971563</v>
      </c>
    </row>
    <row r="344" spans="14:15" x14ac:dyDescent="0.35">
      <c r="N344" s="67">
        <f ca="1"/>
        <v>99.893961521087888</v>
      </c>
      <c r="O344" s="67">
        <f ca="1"/>
        <v>99.995619233840117</v>
      </c>
    </row>
    <row r="345" spans="14:15" x14ac:dyDescent="0.35">
      <c r="N345" s="67">
        <f ca="1"/>
        <v>99.990394707442391</v>
      </c>
      <c r="O345" s="67">
        <f ca="1"/>
        <v>100.01218340563183</v>
      </c>
    </row>
    <row r="346" spans="14:15" x14ac:dyDescent="0.35">
      <c r="N346" s="67">
        <f ca="1"/>
        <v>99.95036963742659</v>
      </c>
      <c r="O346" s="67">
        <f ca="1"/>
        <v>100.01119048510765</v>
      </c>
    </row>
    <row r="347" spans="14:15" x14ac:dyDescent="0.35">
      <c r="N347" s="67">
        <f ca="1"/>
        <v>99.931985878415816</v>
      </c>
      <c r="O347" s="67">
        <f ca="1"/>
        <v>99.98200547096765</v>
      </c>
    </row>
    <row r="348" spans="14:15" x14ac:dyDescent="0.35">
      <c r="N348" s="67">
        <f ca="1"/>
        <v>99.891846880048845</v>
      </c>
      <c r="O348" s="67">
        <f ca="1"/>
        <v>99.988259006406736</v>
      </c>
    </row>
    <row r="349" spans="14:15" x14ac:dyDescent="0.35">
      <c r="N349" s="67">
        <f ca="1"/>
        <v>99.946831185422269</v>
      </c>
      <c r="O349" s="67">
        <f ca="1"/>
        <v>99.984515150336819</v>
      </c>
    </row>
    <row r="350" spans="14:15" x14ac:dyDescent="0.35">
      <c r="N350" s="67">
        <f ca="1"/>
        <v>99.948205572943991</v>
      </c>
      <c r="O350" s="67">
        <f ca="1"/>
        <v>99.975009964418163</v>
      </c>
    </row>
    <row r="351" spans="14:15" x14ac:dyDescent="0.35">
      <c r="N351" s="67">
        <f ca="1"/>
        <v>99.972649012881234</v>
      </c>
      <c r="O351" s="67">
        <f ca="1"/>
        <v>99.994977380273596</v>
      </c>
    </row>
    <row r="352" spans="14:15" x14ac:dyDescent="0.35">
      <c r="N352" s="67">
        <f ca="1"/>
        <v>100.07334892779758</v>
      </c>
      <c r="O352" s="67">
        <f ca="1"/>
        <v>99.97440629390448</v>
      </c>
    </row>
    <row r="353" spans="14:15" x14ac:dyDescent="0.35">
      <c r="N353" s="67">
        <f ca="1"/>
        <v>99.97387348042777</v>
      </c>
      <c r="O353" s="67">
        <f ca="1"/>
        <v>99.971006664248094</v>
      </c>
    </row>
    <row r="354" spans="14:15" x14ac:dyDescent="0.35">
      <c r="N354" s="67">
        <f ca="1"/>
        <v>99.909791163826512</v>
      </c>
      <c r="O354" s="67">
        <f ca="1"/>
        <v>100.00274594801975</v>
      </c>
    </row>
    <row r="355" spans="14:15" x14ac:dyDescent="0.35">
      <c r="N355" s="67">
        <f ca="1"/>
        <v>99.956269700745352</v>
      </c>
      <c r="O355" s="67">
        <f ca="1"/>
        <v>99.986315681925532</v>
      </c>
    </row>
    <row r="356" spans="14:15" x14ac:dyDescent="0.35">
      <c r="N356" s="67">
        <f ca="1"/>
        <v>99.97955661849663</v>
      </c>
      <c r="O356" s="67">
        <f ca="1"/>
        <v>99.984656573630829</v>
      </c>
    </row>
    <row r="357" spans="14:15" x14ac:dyDescent="0.35">
      <c r="N357" s="67">
        <f ca="1"/>
        <v>99.96552586804961</v>
      </c>
      <c r="O357" s="67">
        <f ca="1"/>
        <v>100.00704597100133</v>
      </c>
    </row>
    <row r="358" spans="14:15" x14ac:dyDescent="0.35">
      <c r="N358" s="67">
        <f ca="1"/>
        <v>99.949131940941228</v>
      </c>
      <c r="O358" s="67">
        <f ca="1"/>
        <v>99.98610257605371</v>
      </c>
    </row>
    <row r="359" spans="14:15" x14ac:dyDescent="0.35">
      <c r="N359" s="67">
        <f ca="1"/>
        <v>99.999810373013659</v>
      </c>
      <c r="O359" s="67">
        <f ca="1"/>
        <v>99.993146726019063</v>
      </c>
    </row>
    <row r="360" spans="14:15" x14ac:dyDescent="0.35">
      <c r="N360" s="67">
        <f ca="1"/>
        <v>99.913352620731231</v>
      </c>
      <c r="O360" s="67">
        <f ca="1"/>
        <v>99.978882447247784</v>
      </c>
    </row>
    <row r="361" spans="14:15" x14ac:dyDescent="0.35">
      <c r="N361" s="67">
        <f ca="1"/>
        <v>99.924968323720364</v>
      </c>
      <c r="O361" s="67">
        <f ca="1"/>
        <v>99.993351117266982</v>
      </c>
    </row>
    <row r="362" spans="14:15" x14ac:dyDescent="0.35">
      <c r="N362" s="67">
        <f ca="1"/>
        <v>99.980048857848487</v>
      </c>
      <c r="O362" s="67">
        <f ca="1"/>
        <v>99.996423791432022</v>
      </c>
    </row>
    <row r="363" spans="14:15" x14ac:dyDescent="0.35">
      <c r="N363" s="67">
        <f ca="1"/>
        <v>99.95756352220161</v>
      </c>
      <c r="O363" s="67">
        <f ca="1"/>
        <v>99.995106115143287</v>
      </c>
    </row>
    <row r="364" spans="14:15" x14ac:dyDescent="0.35">
      <c r="N364" s="67">
        <f ca="1"/>
        <v>99.990165821900646</v>
      </c>
      <c r="O364" s="67">
        <f ca="1"/>
        <v>99.973773741229195</v>
      </c>
    </row>
    <row r="365" spans="14:15" x14ac:dyDescent="0.35">
      <c r="N365" s="67">
        <f ca="1"/>
        <v>99.974781763657461</v>
      </c>
      <c r="O365" s="67">
        <f ca="1"/>
        <v>100.00069732942674</v>
      </c>
    </row>
    <row r="366" spans="14:15" x14ac:dyDescent="0.35">
      <c r="N366" s="67">
        <f ca="1"/>
        <v>99.982800821546405</v>
      </c>
      <c r="O366" s="67">
        <f ca="1"/>
        <v>100.0033376758105</v>
      </c>
    </row>
    <row r="367" spans="14:15" x14ac:dyDescent="0.35">
      <c r="N367" s="67">
        <f ca="1"/>
        <v>99.864230233696759</v>
      </c>
      <c r="O367" s="67">
        <f ca="1"/>
        <v>99.985689963213517</v>
      </c>
    </row>
    <row r="368" spans="14:15" x14ac:dyDescent="0.35">
      <c r="N368" s="67">
        <f ca="1"/>
        <v>99.986864655538412</v>
      </c>
      <c r="O368" s="67">
        <f ca="1"/>
        <v>99.993212687279595</v>
      </c>
    </row>
    <row r="369" spans="14:15" x14ac:dyDescent="0.35">
      <c r="N369" s="67">
        <f ca="1"/>
        <v>99.973194823813117</v>
      </c>
      <c r="O369" s="67">
        <f ca="1"/>
        <v>99.990173644682145</v>
      </c>
    </row>
    <row r="370" spans="14:15" x14ac:dyDescent="0.35">
      <c r="N370" s="67">
        <f ca="1"/>
        <v>100.01236220273827</v>
      </c>
      <c r="O370" s="67">
        <f ca="1"/>
        <v>99.982804074295217</v>
      </c>
    </row>
    <row r="371" spans="14:15" x14ac:dyDescent="0.35">
      <c r="N371" s="67">
        <f ca="1"/>
        <v>99.887463958532038</v>
      </c>
      <c r="O371" s="67">
        <f ca="1"/>
        <v>99.974015287565962</v>
      </c>
    </row>
    <row r="372" spans="14:15" x14ac:dyDescent="0.35">
      <c r="N372" s="67">
        <f ca="1"/>
        <v>99.884823094523057</v>
      </c>
      <c r="O372" s="67">
        <f ca="1"/>
        <v>99.991479514808177</v>
      </c>
    </row>
    <row r="373" spans="14:15" x14ac:dyDescent="0.35">
      <c r="N373" s="67">
        <f ca="1"/>
        <v>99.962316638771668</v>
      </c>
      <c r="O373" s="67">
        <f ca="1"/>
        <v>100.0076328101685</v>
      </c>
    </row>
    <row r="374" spans="14:15" x14ac:dyDescent="0.35">
      <c r="N374" s="67">
        <f ca="1"/>
        <v>100.04916457627711</v>
      </c>
      <c r="O374" s="67">
        <f ca="1"/>
        <v>99.980465464526063</v>
      </c>
    </row>
    <row r="375" spans="14:15" x14ac:dyDescent="0.35">
      <c r="N375" s="67">
        <f ca="1"/>
        <v>100.00297067371302</v>
      </c>
      <c r="O375" s="67">
        <f ca="1"/>
        <v>99.985515329205455</v>
      </c>
    </row>
    <row r="376" spans="14:15" x14ac:dyDescent="0.35">
      <c r="N376" s="67">
        <f ca="1"/>
        <v>99.953867760475291</v>
      </c>
      <c r="O376" s="67">
        <f ca="1"/>
        <v>99.973807565356879</v>
      </c>
    </row>
    <row r="377" spans="14:15" x14ac:dyDescent="0.35">
      <c r="N377" s="67">
        <f ca="1"/>
        <v>99.981604101951746</v>
      </c>
      <c r="O377" s="67">
        <f ca="1"/>
        <v>99.988542748918661</v>
      </c>
    </row>
    <row r="378" spans="14:15" x14ac:dyDescent="0.35">
      <c r="N378" s="67">
        <f ca="1"/>
        <v>99.811459590180917</v>
      </c>
      <c r="O378" s="67">
        <f ca="1"/>
        <v>99.994042810690033</v>
      </c>
    </row>
    <row r="379" spans="14:15" x14ac:dyDescent="0.35">
      <c r="N379" s="67">
        <f ca="1"/>
        <v>99.969178304340829</v>
      </c>
      <c r="O379" s="67">
        <f ca="1"/>
        <v>100.00639847303987</v>
      </c>
    </row>
    <row r="380" spans="14:15" x14ac:dyDescent="0.35">
      <c r="N380" s="67">
        <f ca="1"/>
        <v>99.941299792070538</v>
      </c>
      <c r="O380" s="67">
        <f ca="1"/>
        <v>99.999751444205955</v>
      </c>
    </row>
    <row r="381" spans="14:15" x14ac:dyDescent="0.35">
      <c r="N381" s="67">
        <f ca="1"/>
        <v>99.95482597755462</v>
      </c>
      <c r="O381" s="67">
        <f ca="1"/>
        <v>99.994272805717955</v>
      </c>
    </row>
    <row r="382" spans="14:15" x14ac:dyDescent="0.35">
      <c r="N382" s="67">
        <f ca="1"/>
        <v>99.928499077234022</v>
      </c>
      <c r="O382" s="67">
        <f ca="1"/>
        <v>99.982377500520315</v>
      </c>
    </row>
    <row r="383" spans="14:15" x14ac:dyDescent="0.35">
      <c r="N383" s="67">
        <f ca="1"/>
        <v>99.986373525504661</v>
      </c>
      <c r="O383" s="67">
        <f ca="1"/>
        <v>99.985752603925505</v>
      </c>
    </row>
    <row r="384" spans="14:15" x14ac:dyDescent="0.35">
      <c r="N384" s="67">
        <f ca="1"/>
        <v>99.941283420891054</v>
      </c>
      <c r="O384" s="67">
        <f ca="1"/>
        <v>99.998274351022161</v>
      </c>
    </row>
    <row r="385" spans="14:15" x14ac:dyDescent="0.35">
      <c r="N385" s="67">
        <f ca="1"/>
        <v>99.93566315972248</v>
      </c>
      <c r="O385" s="67">
        <f ca="1"/>
        <v>99.982360175723727</v>
      </c>
    </row>
    <row r="386" spans="14:15" x14ac:dyDescent="0.35">
      <c r="N386" s="67">
        <f ca="1"/>
        <v>99.933711585291505</v>
      </c>
      <c r="O386" s="67">
        <f ca="1"/>
        <v>99.968389992116016</v>
      </c>
    </row>
    <row r="387" spans="14:15" x14ac:dyDescent="0.35">
      <c r="N387" s="67">
        <f ca="1"/>
        <v>99.860811162934652</v>
      </c>
      <c r="O387" s="67">
        <f ca="1"/>
        <v>99.961166368361688</v>
      </c>
    </row>
    <row r="388" spans="14:15" x14ac:dyDescent="0.35">
      <c r="N388" s="67">
        <f ca="1"/>
        <v>99.90860205826155</v>
      </c>
      <c r="O388" s="67">
        <f ca="1"/>
        <v>99.983495938454809</v>
      </c>
    </row>
    <row r="389" spans="14:15" x14ac:dyDescent="0.35">
      <c r="N389" s="67">
        <f ca="1"/>
        <v>99.919474854975846</v>
      </c>
      <c r="O389" s="67">
        <f ca="1"/>
        <v>99.992168368940369</v>
      </c>
    </row>
    <row r="390" spans="14:15" x14ac:dyDescent="0.35">
      <c r="N390" s="67">
        <f ca="1"/>
        <v>99.89417518956472</v>
      </c>
      <c r="O390" s="67">
        <f ca="1"/>
        <v>99.998749253975689</v>
      </c>
    </row>
    <row r="391" spans="14:15" x14ac:dyDescent="0.35">
      <c r="N391" s="67">
        <f ca="1"/>
        <v>99.856269541223568</v>
      </c>
      <c r="O391" s="67">
        <f ca="1"/>
        <v>99.980816018347241</v>
      </c>
    </row>
    <row r="392" spans="14:15" x14ac:dyDescent="0.35">
      <c r="N392" s="67">
        <f ca="1"/>
        <v>99.956068248136717</v>
      </c>
      <c r="O392" s="67">
        <f ca="1"/>
        <v>99.990488852463344</v>
      </c>
    </row>
    <row r="393" spans="14:15" x14ac:dyDescent="0.35">
      <c r="N393" s="67">
        <f ca="1"/>
        <v>99.873238335422812</v>
      </c>
      <c r="O393" s="67">
        <f ca="1"/>
        <v>99.999306994906874</v>
      </c>
    </row>
    <row r="394" spans="14:15" x14ac:dyDescent="0.35">
      <c r="N394" s="67">
        <f ca="1"/>
        <v>100.12182057451993</v>
      </c>
      <c r="O394" s="67">
        <f ca="1"/>
        <v>99.99770271155694</v>
      </c>
    </row>
    <row r="395" spans="14:15" x14ac:dyDescent="0.35">
      <c r="N395" s="67">
        <f ca="1"/>
        <v>100.00101402845152</v>
      </c>
      <c r="O395" s="67">
        <f ca="1"/>
        <v>99.979815781027796</v>
      </c>
    </row>
    <row r="396" spans="14:15" x14ac:dyDescent="0.35">
      <c r="N396" s="67">
        <f ca="1"/>
        <v>99.996090043879306</v>
      </c>
      <c r="O396" s="67">
        <f ca="1"/>
        <v>99.988220778734402</v>
      </c>
    </row>
    <row r="397" spans="14:15" x14ac:dyDescent="0.35">
      <c r="N397" s="67">
        <f ca="1"/>
        <v>99.975901317961245</v>
      </c>
      <c r="O397" s="67">
        <f ca="1"/>
        <v>99.972253705147395</v>
      </c>
    </row>
    <row r="398" spans="14:15" x14ac:dyDescent="0.35">
      <c r="N398" s="67">
        <f ca="1"/>
        <v>99.951806891076544</v>
      </c>
      <c r="O398" s="67">
        <f ca="1"/>
        <v>99.992095976834563</v>
      </c>
    </row>
    <row r="399" spans="14:15" x14ac:dyDescent="0.35">
      <c r="N399" s="67">
        <f ca="1"/>
        <v>99.980669089752084</v>
      </c>
      <c r="O399" s="67">
        <f ca="1"/>
        <v>99.995699377238964</v>
      </c>
    </row>
    <row r="400" spans="14:15" x14ac:dyDescent="0.35">
      <c r="N400" s="67">
        <f ca="1"/>
        <v>99.949334020798503</v>
      </c>
      <c r="O400" s="67">
        <f ca="1"/>
        <v>99.981500585189849</v>
      </c>
    </row>
    <row r="401" spans="14:15" x14ac:dyDescent="0.35">
      <c r="N401" s="67">
        <f ca="1"/>
        <v>100.00597139878714</v>
      </c>
      <c r="O401" s="67">
        <f ca="1"/>
        <v>99.986296319260788</v>
      </c>
    </row>
    <row r="402" spans="14:15" x14ac:dyDescent="0.35">
      <c r="N402" s="67">
        <f ca="1"/>
        <v>99.993461652014517</v>
      </c>
      <c r="O402" s="67">
        <f ca="1"/>
        <v>99.98853667482696</v>
      </c>
    </row>
    <row r="403" spans="14:15" x14ac:dyDescent="0.35">
      <c r="N403" s="67">
        <f ca="1"/>
        <v>99.913688993842911</v>
      </c>
      <c r="O403" s="67">
        <f ca="1"/>
        <v>99.98058233898422</v>
      </c>
    </row>
    <row r="404" spans="14:15" x14ac:dyDescent="0.35">
      <c r="N404" s="67">
        <f ca="1"/>
        <v>99.986442710471508</v>
      </c>
      <c r="O404" s="67">
        <f ca="1"/>
        <v>99.995639228783375</v>
      </c>
    </row>
    <row r="405" spans="14:15" x14ac:dyDescent="0.35">
      <c r="N405" s="67">
        <f ca="1"/>
        <v>99.965618407448034</v>
      </c>
      <c r="O405" s="67">
        <f ca="1"/>
        <v>99.983314045934478</v>
      </c>
    </row>
    <row r="406" spans="14:15" x14ac:dyDescent="0.35">
      <c r="N406" s="67">
        <f ca="1"/>
        <v>99.984803324760406</v>
      </c>
      <c r="O406" s="67">
        <f ca="1"/>
        <v>99.9810997867732</v>
      </c>
    </row>
    <row r="407" spans="14:15" x14ac:dyDescent="0.35">
      <c r="N407" s="67">
        <f ca="1"/>
        <v>99.990085958309848</v>
      </c>
      <c r="O407" s="67">
        <f ca="1"/>
        <v>99.982144376428238</v>
      </c>
    </row>
    <row r="408" spans="14:15" x14ac:dyDescent="0.35">
      <c r="N408" s="67">
        <f ca="1"/>
        <v>100.00301142319731</v>
      </c>
      <c r="O408" s="67">
        <f ca="1"/>
        <v>99.997038320348423</v>
      </c>
    </row>
    <row r="409" spans="14:15" x14ac:dyDescent="0.35">
      <c r="N409" s="67">
        <f ca="1"/>
        <v>99.96979030024616</v>
      </c>
      <c r="O409" s="67">
        <f ca="1"/>
        <v>99.986880123778477</v>
      </c>
    </row>
    <row r="410" spans="14:15" x14ac:dyDescent="0.35">
      <c r="N410" s="67">
        <f ca="1"/>
        <v>99.969148992736322</v>
      </c>
      <c r="O410" s="67">
        <f ca="1"/>
        <v>99.990478129756767</v>
      </c>
    </row>
    <row r="411" spans="14:15" x14ac:dyDescent="0.35">
      <c r="N411" s="67">
        <f ca="1"/>
        <v>100.00621683945356</v>
      </c>
      <c r="O411" s="67">
        <f ca="1"/>
        <v>99.98971054807005</v>
      </c>
    </row>
    <row r="412" spans="14:15" x14ac:dyDescent="0.35">
      <c r="N412" s="67">
        <f ca="1"/>
        <v>100.01857514642573</v>
      </c>
      <c r="O412" s="67">
        <f ca="1"/>
        <v>99.997653878624178</v>
      </c>
    </row>
    <row r="413" spans="14:15" x14ac:dyDescent="0.35">
      <c r="N413" s="67">
        <f ca="1"/>
        <v>99.915460222438412</v>
      </c>
      <c r="O413" s="67">
        <f ca="1"/>
        <v>99.989677905804427</v>
      </c>
    </row>
    <row r="414" spans="14:15" x14ac:dyDescent="0.35">
      <c r="N414" s="67">
        <f ca="1"/>
        <v>99.895967888876527</v>
      </c>
      <c r="O414" s="67">
        <f ca="1"/>
        <v>100.00489739242327</v>
      </c>
    </row>
    <row r="415" spans="14:15" x14ac:dyDescent="0.35">
      <c r="N415" s="67">
        <f ca="1"/>
        <v>99.94360234601794</v>
      </c>
      <c r="O415" s="67">
        <f ca="1"/>
        <v>99.999500820568997</v>
      </c>
    </row>
    <row r="416" spans="14:15" x14ac:dyDescent="0.35">
      <c r="N416" s="67">
        <f ca="1"/>
        <v>99.996430804626016</v>
      </c>
      <c r="O416" s="67">
        <f ca="1"/>
        <v>99.993413327284131</v>
      </c>
    </row>
    <row r="417" spans="14:15" x14ac:dyDescent="0.35">
      <c r="N417" s="67">
        <f ca="1"/>
        <v>99.921402180467012</v>
      </c>
      <c r="O417" s="67">
        <f ca="1"/>
        <v>100.00711596760641</v>
      </c>
    </row>
    <row r="418" spans="14:15" x14ac:dyDescent="0.35">
      <c r="N418" s="67">
        <f ca="1"/>
        <v>99.961193553273517</v>
      </c>
      <c r="O418" s="67">
        <f ca="1"/>
        <v>100.01522033924091</v>
      </c>
    </row>
    <row r="419" spans="14:15" x14ac:dyDescent="0.35">
      <c r="N419" s="67">
        <f ca="1"/>
        <v>100.01197121192537</v>
      </c>
      <c r="O419" s="67">
        <f ca="1"/>
        <v>99.988742196026152</v>
      </c>
    </row>
    <row r="420" spans="14:15" x14ac:dyDescent="0.35">
      <c r="N420" s="67">
        <f ca="1"/>
        <v>99.940406954419601</v>
      </c>
      <c r="O420" s="67">
        <f ca="1"/>
        <v>99.99276216340661</v>
      </c>
    </row>
    <row r="421" spans="14:15" x14ac:dyDescent="0.35">
      <c r="N421" s="67">
        <f ca="1"/>
        <v>99.927266499320865</v>
      </c>
      <c r="O421" s="67">
        <f ca="1"/>
        <v>99.998968732562787</v>
      </c>
    </row>
    <row r="422" spans="14:15" x14ac:dyDescent="0.35">
      <c r="N422" s="67">
        <f ca="1"/>
        <v>100.0040467995281</v>
      </c>
      <c r="O422" s="67">
        <f ca="1"/>
        <v>99.989752988277985</v>
      </c>
    </row>
    <row r="423" spans="14:15" x14ac:dyDescent="0.35">
      <c r="N423" s="67">
        <f ca="1"/>
        <v>99.990120298186071</v>
      </c>
      <c r="O423" s="67">
        <f ca="1"/>
        <v>100.00188834063174</v>
      </c>
    </row>
    <row r="424" spans="14:15" x14ac:dyDescent="0.35">
      <c r="N424" s="67">
        <f ca="1"/>
        <v>99.932789495974504</v>
      </c>
      <c r="O424" s="67">
        <f ca="1"/>
        <v>99.988232702549055</v>
      </c>
    </row>
    <row r="425" spans="14:15" x14ac:dyDescent="0.35">
      <c r="N425" s="67">
        <f ca="1"/>
        <v>99.98493180262119</v>
      </c>
      <c r="O425" s="67">
        <f ca="1"/>
        <v>99.973430903650382</v>
      </c>
    </row>
    <row r="426" spans="14:15" x14ac:dyDescent="0.35">
      <c r="N426" s="67">
        <f ca="1"/>
        <v>99.978757216458277</v>
      </c>
      <c r="O426" s="67">
        <f ca="1"/>
        <v>99.989966191853057</v>
      </c>
    </row>
    <row r="427" spans="14:15" x14ac:dyDescent="0.35">
      <c r="N427" s="67">
        <f ca="1"/>
        <v>99.903309304802107</v>
      </c>
      <c r="O427" s="67">
        <f ca="1"/>
        <v>99.997088369094584</v>
      </c>
    </row>
    <row r="428" spans="14:15" x14ac:dyDescent="0.35">
      <c r="N428" s="67">
        <f ca="1"/>
        <v>99.977769616492992</v>
      </c>
      <c r="O428" s="67">
        <f ca="1"/>
        <v>99.988906596746119</v>
      </c>
    </row>
    <row r="429" spans="14:15" x14ac:dyDescent="0.35">
      <c r="N429" s="67">
        <f ca="1"/>
        <v>99.92191884387988</v>
      </c>
      <c r="O429" s="67">
        <f ca="1"/>
        <v>99.979302398764375</v>
      </c>
    </row>
    <row r="430" spans="14:15" x14ac:dyDescent="0.35">
      <c r="N430" s="67">
        <f ca="1"/>
        <v>99.980047665401116</v>
      </c>
      <c r="O430" s="67">
        <f ca="1"/>
        <v>99.993249721062355</v>
      </c>
    </row>
    <row r="431" spans="14:15" x14ac:dyDescent="0.35">
      <c r="N431" s="67">
        <f ca="1"/>
        <v>99.97883150393632</v>
      </c>
      <c r="O431" s="67">
        <f ca="1"/>
        <v>99.981867577860228</v>
      </c>
    </row>
    <row r="432" spans="14:15" x14ac:dyDescent="0.35">
      <c r="N432" s="67">
        <f ca="1"/>
        <v>99.947289576190443</v>
      </c>
      <c r="O432" s="67">
        <f ca="1"/>
        <v>99.994064844064084</v>
      </c>
    </row>
    <row r="433" spans="14:15" x14ac:dyDescent="0.35">
      <c r="N433" s="67">
        <f ca="1"/>
        <v>99.961858453264682</v>
      </c>
      <c r="O433" s="67">
        <f ca="1"/>
        <v>99.979674321749741</v>
      </c>
    </row>
    <row r="434" spans="14:15" x14ac:dyDescent="0.35">
      <c r="N434" s="67">
        <f ca="1"/>
        <v>99.957243835689425</v>
      </c>
      <c r="O434" s="67">
        <f ca="1"/>
        <v>99.996156673618145</v>
      </c>
    </row>
    <row r="435" spans="14:15" x14ac:dyDescent="0.35">
      <c r="N435" s="67">
        <f ca="1"/>
        <v>99.939176954342244</v>
      </c>
      <c r="O435" s="67">
        <f ca="1"/>
        <v>99.975154547157203</v>
      </c>
    </row>
    <row r="436" spans="14:15" x14ac:dyDescent="0.35">
      <c r="N436" s="67">
        <f ca="1"/>
        <v>100.07401172445087</v>
      </c>
      <c r="O436" s="67">
        <f ca="1"/>
        <v>100.00790612120043</v>
      </c>
    </row>
    <row r="437" spans="14:15" x14ac:dyDescent="0.35">
      <c r="N437" s="67">
        <f ca="1"/>
        <v>99.8903838642577</v>
      </c>
      <c r="O437" s="67">
        <f ca="1"/>
        <v>100.00899165788945</v>
      </c>
    </row>
    <row r="438" spans="14:15" x14ac:dyDescent="0.35">
      <c r="N438" s="67">
        <f ca="1"/>
        <v>99.962920066661496</v>
      </c>
      <c r="O438" s="67">
        <f ca="1"/>
        <v>99.991150722253678</v>
      </c>
    </row>
    <row r="439" spans="14:15" x14ac:dyDescent="0.35">
      <c r="N439" s="67">
        <f ca="1"/>
        <v>99.937807230548671</v>
      </c>
      <c r="O439" s="67">
        <f ca="1"/>
        <v>100.00080325488207</v>
      </c>
    </row>
    <row r="440" spans="14:15" x14ac:dyDescent="0.35">
      <c r="N440" s="67">
        <f ca="1"/>
        <v>100.00479441526113</v>
      </c>
      <c r="O440" s="67">
        <f ca="1"/>
        <v>99.986643512011071</v>
      </c>
    </row>
    <row r="441" spans="14:15" x14ac:dyDescent="0.35">
      <c r="N441" s="67">
        <f ca="1"/>
        <v>99.951502562627027</v>
      </c>
      <c r="O441" s="67">
        <f ca="1"/>
        <v>99.984187294556676</v>
      </c>
    </row>
    <row r="442" spans="14:15" x14ac:dyDescent="0.35">
      <c r="N442" s="67">
        <f ca="1"/>
        <v>99.909878705789708</v>
      </c>
      <c r="O442" s="67">
        <f ca="1"/>
        <v>99.974367806120853</v>
      </c>
    </row>
    <row r="443" spans="14:15" x14ac:dyDescent="0.35">
      <c r="N443" s="67">
        <f ca="1"/>
        <v>99.935382969873089</v>
      </c>
      <c r="O443" s="67">
        <f ca="1"/>
        <v>99.980860800820238</v>
      </c>
    </row>
    <row r="444" spans="14:15" x14ac:dyDescent="0.35">
      <c r="N444" s="67">
        <f ca="1"/>
        <v>99.967549985492226</v>
      </c>
      <c r="O444" s="67">
        <f ca="1"/>
        <v>99.986034940376172</v>
      </c>
    </row>
    <row r="445" spans="14:15" x14ac:dyDescent="0.35">
      <c r="N445" s="67">
        <f ca="1"/>
        <v>99.947011643616634</v>
      </c>
      <c r="O445" s="67">
        <f ca="1"/>
        <v>99.98547659669488</v>
      </c>
    </row>
    <row r="446" spans="14:15" x14ac:dyDescent="0.35">
      <c r="N446" s="67">
        <f ca="1"/>
        <v>99.936255422420587</v>
      </c>
      <c r="O446" s="67">
        <f ca="1"/>
        <v>99.990997048139178</v>
      </c>
    </row>
    <row r="447" spans="14:15" x14ac:dyDescent="0.35">
      <c r="N447" s="67">
        <f ca="1"/>
        <v>99.985734326110162</v>
      </c>
      <c r="O447" s="67">
        <f ca="1"/>
        <v>100.00201216846712</v>
      </c>
    </row>
    <row r="448" spans="14:15" x14ac:dyDescent="0.35">
      <c r="N448" s="67">
        <f ca="1"/>
        <v>99.937242404946502</v>
      </c>
      <c r="O448" s="67">
        <f ca="1"/>
        <v>99.978357590005416</v>
      </c>
    </row>
    <row r="449" spans="14:15" x14ac:dyDescent="0.35">
      <c r="N449" s="67">
        <f ca="1"/>
        <v>99.903928738031993</v>
      </c>
      <c r="O449" s="67">
        <f ca="1"/>
        <v>99.986131517984518</v>
      </c>
    </row>
    <row r="450" spans="14:15" x14ac:dyDescent="0.35">
      <c r="N450" s="67">
        <f ca="1"/>
        <v>99.89101600352015</v>
      </c>
      <c r="O450" s="67">
        <f ca="1"/>
        <v>99.974048496887065</v>
      </c>
    </row>
    <row r="451" spans="14:15" x14ac:dyDescent="0.35">
      <c r="N451" s="67">
        <f ca="1"/>
        <v>99.921384748524588</v>
      </c>
      <c r="O451" s="67">
        <f ca="1"/>
        <v>99.985133831353551</v>
      </c>
    </row>
    <row r="452" spans="14:15" x14ac:dyDescent="0.35">
      <c r="N452" s="67">
        <f ca="1"/>
        <v>99.974810894796107</v>
      </c>
      <c r="O452" s="67">
        <f ca="1"/>
        <v>99.99710472494597</v>
      </c>
    </row>
    <row r="453" spans="14:15" x14ac:dyDescent="0.35">
      <c r="N453" s="67">
        <f ca="1"/>
        <v>99.89018610157764</v>
      </c>
      <c r="O453" s="67">
        <f ca="1"/>
        <v>99.994040331535587</v>
      </c>
    </row>
    <row r="454" spans="14:15" x14ac:dyDescent="0.35">
      <c r="N454" s="67">
        <f ca="1"/>
        <v>99.958738461294459</v>
      </c>
      <c r="O454" s="67">
        <f ca="1"/>
        <v>99.990593137189165</v>
      </c>
    </row>
    <row r="455" spans="14:15" x14ac:dyDescent="0.35">
      <c r="N455" s="67">
        <f ca="1"/>
        <v>100.03061661583348</v>
      </c>
      <c r="O455" s="67">
        <f ca="1"/>
        <v>99.990462775100525</v>
      </c>
    </row>
    <row r="456" spans="14:15" x14ac:dyDescent="0.35">
      <c r="N456" s="67">
        <f ca="1"/>
        <v>99.876623894222092</v>
      </c>
      <c r="O456" s="67">
        <f ca="1"/>
        <v>99.979511064353403</v>
      </c>
    </row>
    <row r="457" spans="14:15" x14ac:dyDescent="0.35">
      <c r="N457" s="67">
        <f ca="1"/>
        <v>99.933342518822215</v>
      </c>
      <c r="O457" s="67">
        <f ca="1"/>
        <v>99.99068077090719</v>
      </c>
    </row>
    <row r="458" spans="14:15" x14ac:dyDescent="0.35">
      <c r="N458" s="67">
        <f ca="1"/>
        <v>99.97760060219025</v>
      </c>
      <c r="O458" s="67">
        <f ca="1"/>
        <v>99.982443337378839</v>
      </c>
    </row>
    <row r="459" spans="14:15" x14ac:dyDescent="0.35">
      <c r="N459" s="67">
        <f ca="1"/>
        <v>99.965573907684075</v>
      </c>
      <c r="O459" s="67">
        <f ca="1"/>
        <v>99.99304083122648</v>
      </c>
    </row>
    <row r="460" spans="14:15" x14ac:dyDescent="0.35">
      <c r="N460" s="67">
        <f ca="1"/>
        <v>99.985012971639335</v>
      </c>
      <c r="O460" s="67">
        <f ca="1"/>
        <v>99.983478332093114</v>
      </c>
    </row>
    <row r="461" spans="14:15" x14ac:dyDescent="0.35">
      <c r="N461" s="67">
        <f ca="1"/>
        <v>99.885417455935738</v>
      </c>
      <c r="O461" s="67">
        <f ca="1"/>
        <v>99.993713358979662</v>
      </c>
    </row>
    <row r="462" spans="14:15" x14ac:dyDescent="0.35">
      <c r="N462" s="67">
        <f ca="1"/>
        <v>99.947051343843725</v>
      </c>
      <c r="O462" s="67">
        <f ca="1"/>
        <v>99.994251509238964</v>
      </c>
    </row>
    <row r="463" spans="14:15" x14ac:dyDescent="0.35">
      <c r="N463" s="67">
        <f ca="1"/>
        <v>99.975137344793438</v>
      </c>
      <c r="O463" s="67">
        <f ca="1"/>
        <v>100.00040967684565</v>
      </c>
    </row>
    <row r="464" spans="14:15" x14ac:dyDescent="0.35">
      <c r="N464" s="67">
        <f ca="1"/>
        <v>99.925157966516252</v>
      </c>
      <c r="O464" s="67">
        <f ca="1"/>
        <v>99.985609150425475</v>
      </c>
    </row>
    <row r="465" spans="14:15" x14ac:dyDescent="0.35">
      <c r="N465" s="67">
        <f ca="1"/>
        <v>99.913703390859496</v>
      </c>
      <c r="O465" s="67">
        <f ca="1"/>
        <v>99.978594356591074</v>
      </c>
    </row>
    <row r="466" spans="14:15" x14ac:dyDescent="0.35">
      <c r="N466" s="67">
        <f ca="1"/>
        <v>99.989826543433225</v>
      </c>
      <c r="O466" s="67">
        <f ca="1"/>
        <v>99.996048766036409</v>
      </c>
    </row>
    <row r="467" spans="14:15" x14ac:dyDescent="0.35">
      <c r="N467" s="67">
        <f ca="1"/>
        <v>99.924384479063505</v>
      </c>
      <c r="O467" s="67">
        <f ca="1"/>
        <v>99.976558279063411</v>
      </c>
    </row>
    <row r="468" spans="14:15" x14ac:dyDescent="0.35">
      <c r="N468" s="67">
        <f ca="1"/>
        <v>99.993181260974879</v>
      </c>
      <c r="O468" s="67">
        <f ca="1"/>
        <v>99.999829009730433</v>
      </c>
    </row>
    <row r="469" spans="14:15" x14ac:dyDescent="0.35">
      <c r="N469" s="67">
        <f ca="1"/>
        <v>99.949782806948619</v>
      </c>
      <c r="O469" s="67">
        <f ca="1"/>
        <v>99.994230227237239</v>
      </c>
    </row>
    <row r="470" spans="14:15" x14ac:dyDescent="0.35">
      <c r="N470" s="67">
        <f ca="1"/>
        <v>99.930750853783579</v>
      </c>
      <c r="O470" s="67">
        <f ca="1"/>
        <v>99.986597862633573</v>
      </c>
    </row>
    <row r="471" spans="14:15" x14ac:dyDescent="0.35">
      <c r="N471" s="67">
        <f ca="1"/>
        <v>99.929627673314215</v>
      </c>
      <c r="O471" s="67">
        <f ca="1"/>
        <v>99.995891685866752</v>
      </c>
    </row>
    <row r="472" spans="14:15" x14ac:dyDescent="0.35">
      <c r="N472" s="67">
        <f ca="1"/>
        <v>99.883287213890696</v>
      </c>
      <c r="O472" s="67">
        <f ca="1"/>
        <v>99.992727396164</v>
      </c>
    </row>
    <row r="473" spans="14:15" x14ac:dyDescent="0.35">
      <c r="N473" s="67">
        <f ca="1"/>
        <v>99.898681694580077</v>
      </c>
      <c r="O473" s="67">
        <f ca="1"/>
        <v>99.989005416740284</v>
      </c>
    </row>
    <row r="474" spans="14:15" x14ac:dyDescent="0.35">
      <c r="N474" s="67">
        <f ca="1"/>
        <v>99.828688985497806</v>
      </c>
      <c r="O474" s="67">
        <f ca="1"/>
        <v>99.989028546768537</v>
      </c>
    </row>
    <row r="475" spans="14:15" x14ac:dyDescent="0.35">
      <c r="N475" s="67">
        <f ca="1"/>
        <v>99.968909687874017</v>
      </c>
      <c r="O475" s="67">
        <f ca="1"/>
        <v>100.00544195062271</v>
      </c>
    </row>
    <row r="476" spans="14:15" x14ac:dyDescent="0.35">
      <c r="N476" s="67">
        <f ca="1"/>
        <v>99.850450698365322</v>
      </c>
      <c r="O476" s="67">
        <f ca="1"/>
        <v>99.986666548711668</v>
      </c>
    </row>
    <row r="477" spans="14:15" x14ac:dyDescent="0.35">
      <c r="N477" s="67">
        <f ca="1"/>
        <v>99.899096741791126</v>
      </c>
      <c r="O477" s="67">
        <f ca="1"/>
        <v>99.984524008515365</v>
      </c>
    </row>
    <row r="478" spans="14:15" x14ac:dyDescent="0.35">
      <c r="N478" s="67">
        <f ca="1"/>
        <v>99.957136327282541</v>
      </c>
      <c r="O478" s="67">
        <f ca="1"/>
        <v>99.986729895843766</v>
      </c>
    </row>
    <row r="479" spans="14:15" x14ac:dyDescent="0.35">
      <c r="N479" s="67">
        <f ca="1"/>
        <v>99.98076184960496</v>
      </c>
      <c r="O479" s="67">
        <f ca="1"/>
        <v>100.00074981945116</v>
      </c>
    </row>
    <row r="480" spans="14:15" x14ac:dyDescent="0.35">
      <c r="N480" s="67">
        <f ca="1"/>
        <v>100.04624476790913</v>
      </c>
      <c r="O480" s="67">
        <f ca="1"/>
        <v>99.982739452923695</v>
      </c>
    </row>
    <row r="481" spans="14:15" x14ac:dyDescent="0.35">
      <c r="N481" s="67">
        <f ca="1"/>
        <v>99.981827430866602</v>
      </c>
      <c r="O481" s="67">
        <f ca="1"/>
        <v>100.01676190337753</v>
      </c>
    </row>
    <row r="482" spans="14:15" x14ac:dyDescent="0.35">
      <c r="N482" s="67">
        <f ca="1"/>
        <v>99.90069593450572</v>
      </c>
      <c r="O482" s="67">
        <f ca="1"/>
        <v>99.996940909472912</v>
      </c>
    </row>
    <row r="483" spans="14:15" x14ac:dyDescent="0.35">
      <c r="N483" s="67">
        <f ca="1"/>
        <v>99.937166227689445</v>
      </c>
      <c r="O483" s="67">
        <f ca="1"/>
        <v>99.993001922194807</v>
      </c>
    </row>
    <row r="484" spans="14:15" x14ac:dyDescent="0.35">
      <c r="N484" s="67">
        <f ca="1"/>
        <v>99.973921101272182</v>
      </c>
      <c r="O484" s="67">
        <f ca="1"/>
        <v>99.991209977946326</v>
      </c>
    </row>
    <row r="485" spans="14:15" x14ac:dyDescent="0.35">
      <c r="N485" s="67">
        <f ca="1"/>
        <v>100.01578722925552</v>
      </c>
      <c r="O485" s="67">
        <f ca="1"/>
        <v>99.983784484660148</v>
      </c>
    </row>
    <row r="486" spans="14:15" x14ac:dyDescent="0.35">
      <c r="N486" s="67">
        <f ca="1"/>
        <v>99.876510622749649</v>
      </c>
      <c r="O486" s="67">
        <f ca="1"/>
        <v>99.991239291601829</v>
      </c>
    </row>
    <row r="487" spans="14:15" x14ac:dyDescent="0.35">
      <c r="N487" s="67">
        <f ca="1"/>
        <v>99.927782089277244</v>
      </c>
      <c r="O487" s="67">
        <f ca="1"/>
        <v>99.996744992601862</v>
      </c>
    </row>
    <row r="488" spans="14:15" x14ac:dyDescent="0.35">
      <c r="N488" s="67">
        <f ca="1"/>
        <v>99.941980319415691</v>
      </c>
      <c r="O488" s="67">
        <f ca="1"/>
        <v>99.997822368840801</v>
      </c>
    </row>
    <row r="489" spans="14:15" x14ac:dyDescent="0.35">
      <c r="N489" s="67">
        <f ca="1"/>
        <v>100.01922005057658</v>
      </c>
      <c r="O489" s="67">
        <f ca="1"/>
        <v>99.995901583941162</v>
      </c>
    </row>
    <row r="490" spans="14:15" x14ac:dyDescent="0.35">
      <c r="N490" s="67">
        <f ca="1"/>
        <v>100.02064338999038</v>
      </c>
      <c r="O490" s="67">
        <f ca="1"/>
        <v>99.997268634344081</v>
      </c>
    </row>
    <row r="491" spans="14:15" x14ac:dyDescent="0.35">
      <c r="N491" s="67">
        <f ca="1"/>
        <v>99.952163060978449</v>
      </c>
      <c r="O491" s="67">
        <f ca="1"/>
        <v>99.995951115499011</v>
      </c>
    </row>
    <row r="492" spans="14:15" x14ac:dyDescent="0.35">
      <c r="N492" s="67">
        <f ca="1"/>
        <v>99.892672399690724</v>
      </c>
      <c r="O492" s="67">
        <f ca="1"/>
        <v>99.998619521648408</v>
      </c>
    </row>
    <row r="493" spans="14:15" x14ac:dyDescent="0.35">
      <c r="N493" s="67">
        <f ca="1"/>
        <v>99.94389058331592</v>
      </c>
      <c r="O493" s="67">
        <f ca="1"/>
        <v>99.982960097864861</v>
      </c>
    </row>
    <row r="494" spans="14:15" x14ac:dyDescent="0.35">
      <c r="N494" s="67">
        <f ca="1"/>
        <v>99.977210222761386</v>
      </c>
      <c r="O494" s="67">
        <f ca="1"/>
        <v>99.980109467210212</v>
      </c>
    </row>
    <row r="495" spans="14:15" x14ac:dyDescent="0.35">
      <c r="N495" s="67">
        <f ca="1"/>
        <v>100.00873345060506</v>
      </c>
      <c r="O495" s="67">
        <f ca="1"/>
        <v>100.0062596103911</v>
      </c>
    </row>
    <row r="496" spans="14:15" x14ac:dyDescent="0.35">
      <c r="N496" s="67">
        <f ca="1"/>
        <v>99.888544890999654</v>
      </c>
      <c r="O496" s="67">
        <f ca="1"/>
        <v>99.979723321482993</v>
      </c>
    </row>
    <row r="497" spans="14:15" x14ac:dyDescent="0.35">
      <c r="N497" s="67">
        <f ca="1"/>
        <v>99.888024628560245</v>
      </c>
      <c r="O497" s="67">
        <f ca="1"/>
        <v>99.994797721063946</v>
      </c>
    </row>
    <row r="498" spans="14:15" x14ac:dyDescent="0.35">
      <c r="N498" s="67">
        <f ca="1"/>
        <v>99.92440506296623</v>
      </c>
      <c r="O498" s="67">
        <f ca="1"/>
        <v>99.963316249308818</v>
      </c>
    </row>
    <row r="499" spans="14:15" x14ac:dyDescent="0.35">
      <c r="N499" s="67">
        <f ca="1"/>
        <v>99.923249595347286</v>
      </c>
      <c r="O499" s="67">
        <f ca="1"/>
        <v>99.987380469818305</v>
      </c>
    </row>
    <row r="500" spans="14:15" x14ac:dyDescent="0.35">
      <c r="N500" s="67">
        <f ca="1"/>
        <v>99.997677434902286</v>
      </c>
      <c r="O500" s="67">
        <f ca="1"/>
        <v>99.98486040103684</v>
      </c>
    </row>
    <row r="501" spans="14:15" x14ac:dyDescent="0.35">
      <c r="N501" s="67">
        <f ca="1"/>
        <v>99.88674898725678</v>
      </c>
      <c r="O501" s="67">
        <f ca="1"/>
        <v>99.995189753346835</v>
      </c>
    </row>
    <row r="502" spans="14:15" x14ac:dyDescent="0.35">
      <c r="N502" s="67">
        <f ca="1"/>
        <v>99.955485442481276</v>
      </c>
      <c r="O502" s="67">
        <f ca="1"/>
        <v>99.985176810854824</v>
      </c>
    </row>
    <row r="503" spans="14:15" x14ac:dyDescent="0.35">
      <c r="N503" s="67">
        <f ca="1"/>
        <v>99.936075193341139</v>
      </c>
      <c r="O503" s="67">
        <f ca="1"/>
        <v>99.975936561987652</v>
      </c>
    </row>
    <row r="504" spans="14:15" x14ac:dyDescent="0.35">
      <c r="N504" s="67">
        <f ca="1"/>
        <v>99.899578595413715</v>
      </c>
      <c r="O504" s="67">
        <f ca="1"/>
        <v>99.987951737850707</v>
      </c>
    </row>
    <row r="505" spans="14:15" x14ac:dyDescent="0.35">
      <c r="N505" s="67">
        <f ca="1"/>
        <v>99.926027472057768</v>
      </c>
      <c r="O505" s="67">
        <f ca="1"/>
        <v>99.998427212319314</v>
      </c>
    </row>
    <row r="506" spans="14:15" x14ac:dyDescent="0.35">
      <c r="N506" s="67">
        <f ca="1"/>
        <v>100.01035383972295</v>
      </c>
      <c r="O506" s="67">
        <f ca="1"/>
        <v>100.00802568223956</v>
      </c>
    </row>
    <row r="507" spans="14:15" x14ac:dyDescent="0.35">
      <c r="N507" s="67">
        <f ca="1"/>
        <v>99.953753333643363</v>
      </c>
      <c r="O507" s="67">
        <f ca="1"/>
        <v>99.994334188794866</v>
      </c>
    </row>
    <row r="508" spans="14:15" x14ac:dyDescent="0.35">
      <c r="N508" s="67">
        <f ca="1"/>
        <v>99.862923543548263</v>
      </c>
      <c r="O508" s="67">
        <f ca="1"/>
        <v>99.983915656286158</v>
      </c>
    </row>
    <row r="509" spans="14:15" x14ac:dyDescent="0.35">
      <c r="N509" s="67">
        <f ca="1"/>
        <v>99.961301285364414</v>
      </c>
      <c r="O509" s="67">
        <f ca="1"/>
        <v>99.993432937923984</v>
      </c>
    </row>
    <row r="510" spans="14:15" x14ac:dyDescent="0.35">
      <c r="N510" s="67">
        <f ca="1"/>
        <v>99.950965521677205</v>
      </c>
      <c r="O510" s="67">
        <f ca="1"/>
        <v>99.992682544168701</v>
      </c>
    </row>
    <row r="511" spans="14:15" x14ac:dyDescent="0.35">
      <c r="N511" s="67">
        <f ca="1"/>
        <v>99.945878026335194</v>
      </c>
      <c r="O511" s="67">
        <f ca="1"/>
        <v>99.978491758134282</v>
      </c>
    </row>
    <row r="512" spans="14:15" x14ac:dyDescent="0.35">
      <c r="N512" s="67">
        <f ca="1"/>
        <v>99.933012636053732</v>
      </c>
      <c r="O512" s="67">
        <f ca="1"/>
        <v>99.988576486155807</v>
      </c>
    </row>
    <row r="513" spans="14:15" x14ac:dyDescent="0.35">
      <c r="N513" s="67">
        <f ca="1"/>
        <v>100.00518648879803</v>
      </c>
      <c r="O513" s="67">
        <f ca="1"/>
        <v>99.998761442236727</v>
      </c>
    </row>
    <row r="514" spans="14:15" x14ac:dyDescent="0.35">
      <c r="N514" s="67">
        <f ca="1"/>
        <v>99.807662806393168</v>
      </c>
      <c r="O514" s="67">
        <f ca="1"/>
        <v>99.971304323912975</v>
      </c>
    </row>
    <row r="515" spans="14:15" x14ac:dyDescent="0.35">
      <c r="N515" s="67">
        <f ca="1"/>
        <v>99.910210787365884</v>
      </c>
      <c r="O515" s="67">
        <f ca="1"/>
        <v>100.00071646180017</v>
      </c>
    </row>
    <row r="516" spans="14:15" x14ac:dyDescent="0.35">
      <c r="N516" s="67">
        <f ca="1"/>
        <v>99.946530168801829</v>
      </c>
      <c r="O516" s="67">
        <f ca="1"/>
        <v>99.993419062146003</v>
      </c>
    </row>
    <row r="517" spans="14:15" x14ac:dyDescent="0.35">
      <c r="N517" s="67">
        <f ca="1"/>
        <v>99.908487778670235</v>
      </c>
      <c r="O517" s="67">
        <f ca="1"/>
        <v>99.982104624616781</v>
      </c>
    </row>
    <row r="518" spans="14:15" x14ac:dyDescent="0.35">
      <c r="N518" s="67">
        <f ca="1"/>
        <v>99.960426365579238</v>
      </c>
      <c r="O518" s="67">
        <f ca="1"/>
        <v>99.986146511351578</v>
      </c>
    </row>
    <row r="519" spans="14:15" x14ac:dyDescent="0.35">
      <c r="N519" s="67">
        <f ca="1"/>
        <v>99.963847316773268</v>
      </c>
      <c r="O519" s="67">
        <f ca="1"/>
        <v>99.982568998273408</v>
      </c>
    </row>
    <row r="520" spans="14:15" x14ac:dyDescent="0.35">
      <c r="N520" s="67">
        <f ca="1"/>
        <v>99.886671088316263</v>
      </c>
      <c r="O520" s="67">
        <f ca="1"/>
        <v>99.99659302993912</v>
      </c>
    </row>
    <row r="521" spans="14:15" x14ac:dyDescent="0.35">
      <c r="N521" s="67">
        <f ca="1"/>
        <v>100.0081038786826</v>
      </c>
      <c r="O521" s="67">
        <f ca="1"/>
        <v>99.991614998461344</v>
      </c>
    </row>
    <row r="522" spans="14:15" x14ac:dyDescent="0.35">
      <c r="N522" s="67">
        <f ca="1"/>
        <v>99.926252098398678</v>
      </c>
      <c r="O522" s="67">
        <f ca="1"/>
        <v>99.980942604927591</v>
      </c>
    </row>
    <row r="523" spans="14:15" x14ac:dyDescent="0.35">
      <c r="N523" s="67">
        <f ca="1"/>
        <v>100.0097887283997</v>
      </c>
      <c r="O523" s="67">
        <f ca="1"/>
        <v>99.99525482888393</v>
      </c>
    </row>
    <row r="524" spans="14:15" x14ac:dyDescent="0.35">
      <c r="N524" s="67">
        <f ca="1"/>
        <v>99.997639883436449</v>
      </c>
      <c r="O524" s="67">
        <f ca="1"/>
        <v>100.00660420996319</v>
      </c>
    </row>
    <row r="525" spans="14:15" x14ac:dyDescent="0.35">
      <c r="N525" s="67">
        <f ca="1"/>
        <v>99.949429265142371</v>
      </c>
      <c r="O525" s="67">
        <f ca="1"/>
        <v>99.979624325217515</v>
      </c>
    </row>
    <row r="526" spans="14:15" x14ac:dyDescent="0.35">
      <c r="N526" s="67">
        <f ca="1"/>
        <v>100.00092225274638</v>
      </c>
      <c r="O526" s="67">
        <f ca="1"/>
        <v>99.996867000457001</v>
      </c>
    </row>
    <row r="527" spans="14:15" x14ac:dyDescent="0.35">
      <c r="N527" s="67">
        <f ca="1"/>
        <v>99.908315193818765</v>
      </c>
      <c r="O527" s="67">
        <f ca="1"/>
        <v>99.998515455718618</v>
      </c>
    </row>
    <row r="528" spans="14:15" x14ac:dyDescent="0.35">
      <c r="N528" s="67">
        <f ca="1"/>
        <v>99.888580977823224</v>
      </c>
      <c r="O528" s="67">
        <f ca="1"/>
        <v>99.980530972716622</v>
      </c>
    </row>
    <row r="529" spans="14:15" x14ac:dyDescent="0.35">
      <c r="N529" s="67">
        <f ca="1"/>
        <v>100.0075925890844</v>
      </c>
      <c r="O529" s="67">
        <f ca="1"/>
        <v>99.973677264391739</v>
      </c>
    </row>
    <row r="530" spans="14:15" x14ac:dyDescent="0.35">
      <c r="N530" s="67">
        <f ca="1"/>
        <v>99.988964171343113</v>
      </c>
      <c r="O530" s="67">
        <f ca="1"/>
        <v>99.995756243385415</v>
      </c>
    </row>
    <row r="531" spans="14:15" x14ac:dyDescent="0.35">
      <c r="N531" s="67">
        <f ca="1"/>
        <v>99.911810116482954</v>
      </c>
      <c r="O531" s="67">
        <f ca="1"/>
        <v>99.965847412950765</v>
      </c>
    </row>
    <row r="532" spans="14:15" x14ac:dyDescent="0.35">
      <c r="N532" s="67">
        <f ca="1"/>
        <v>99.987888103993612</v>
      </c>
      <c r="O532" s="67">
        <f ca="1"/>
        <v>99.970622056373401</v>
      </c>
    </row>
    <row r="533" spans="14:15" x14ac:dyDescent="0.35">
      <c r="N533" s="67">
        <f ca="1"/>
        <v>99.941416774004267</v>
      </c>
      <c r="O533" s="67">
        <f ca="1"/>
        <v>99.997113345600496</v>
      </c>
    </row>
    <row r="534" spans="14:15" x14ac:dyDescent="0.35">
      <c r="N534" s="67">
        <f ca="1"/>
        <v>99.970288505643481</v>
      </c>
      <c r="O534" s="67">
        <f ca="1"/>
        <v>100.00084465880342</v>
      </c>
    </row>
    <row r="535" spans="14:15" x14ac:dyDescent="0.35">
      <c r="N535" s="67">
        <f ca="1"/>
        <v>99.888376344147503</v>
      </c>
      <c r="O535" s="67">
        <f ca="1"/>
        <v>99.978346835926232</v>
      </c>
    </row>
    <row r="536" spans="14:15" x14ac:dyDescent="0.35">
      <c r="N536" s="67">
        <f ca="1"/>
        <v>99.905536166473553</v>
      </c>
      <c r="O536" s="67">
        <f ca="1"/>
        <v>99.997227262760148</v>
      </c>
    </row>
    <row r="537" spans="14:15" x14ac:dyDescent="0.35">
      <c r="N537" s="67">
        <f ca="1"/>
        <v>99.861446642293629</v>
      </c>
      <c r="O537" s="67">
        <f ca="1"/>
        <v>99.991487999098396</v>
      </c>
    </row>
    <row r="538" spans="14:15" x14ac:dyDescent="0.35">
      <c r="N538" s="67">
        <f ca="1"/>
        <v>100.0073564107694</v>
      </c>
      <c r="O538" s="67">
        <f ca="1"/>
        <v>99.977547475633628</v>
      </c>
    </row>
    <row r="539" spans="14:15" x14ac:dyDescent="0.35">
      <c r="N539" s="67">
        <f ca="1"/>
        <v>99.961792123625798</v>
      </c>
      <c r="O539" s="67">
        <f ca="1"/>
        <v>99.961450996824894</v>
      </c>
    </row>
    <row r="540" spans="14:15" x14ac:dyDescent="0.35">
      <c r="N540" s="67">
        <f ca="1"/>
        <v>99.902566115704573</v>
      </c>
      <c r="O540" s="67">
        <f ca="1"/>
        <v>100.00152359791176</v>
      </c>
    </row>
    <row r="541" spans="14:15" x14ac:dyDescent="0.35">
      <c r="N541" s="67">
        <f ca="1"/>
        <v>99.859122663979036</v>
      </c>
      <c r="O541" s="67">
        <f ca="1"/>
        <v>99.990474290768447</v>
      </c>
    </row>
    <row r="542" spans="14:15" x14ac:dyDescent="0.35">
      <c r="N542" s="67">
        <f ca="1"/>
        <v>99.962688326826736</v>
      </c>
      <c r="O542" s="67">
        <f ca="1"/>
        <v>100.00024066949769</v>
      </c>
    </row>
    <row r="543" spans="14:15" x14ac:dyDescent="0.35">
      <c r="N543" s="67">
        <f ca="1"/>
        <v>99.997736300257969</v>
      </c>
      <c r="O543" s="67">
        <f ca="1"/>
        <v>99.980928667871041</v>
      </c>
    </row>
    <row r="544" spans="14:15" x14ac:dyDescent="0.35">
      <c r="N544" s="67">
        <f ca="1"/>
        <v>99.939803894522484</v>
      </c>
      <c r="O544" s="67">
        <f ca="1"/>
        <v>99.982346753040815</v>
      </c>
    </row>
    <row r="545" spans="14:15" x14ac:dyDescent="0.35">
      <c r="N545" s="67">
        <f ca="1"/>
        <v>100.01308608007523</v>
      </c>
      <c r="O545" s="67">
        <f ca="1"/>
        <v>99.988688807018491</v>
      </c>
    </row>
    <row r="546" spans="14:15" x14ac:dyDescent="0.35">
      <c r="N546" s="67">
        <f ca="1"/>
        <v>99.963927313110148</v>
      </c>
      <c r="O546" s="67">
        <f ca="1"/>
        <v>99.996874403538115</v>
      </c>
    </row>
    <row r="547" spans="14:15" x14ac:dyDescent="0.35">
      <c r="N547" s="67">
        <f ca="1"/>
        <v>99.974340167443486</v>
      </c>
      <c r="O547" s="67">
        <f ca="1"/>
        <v>99.983387995901751</v>
      </c>
    </row>
    <row r="548" spans="14:15" x14ac:dyDescent="0.35">
      <c r="N548" s="67">
        <f ca="1"/>
        <v>99.97342283569796</v>
      </c>
      <c r="O548" s="67">
        <f ca="1"/>
        <v>99.986349533785074</v>
      </c>
    </row>
    <row r="549" spans="14:15" x14ac:dyDescent="0.35">
      <c r="N549" s="67">
        <f ca="1"/>
        <v>99.949577794348301</v>
      </c>
      <c r="O549" s="67">
        <f ca="1"/>
        <v>99.991335959302731</v>
      </c>
    </row>
    <row r="550" spans="14:15" x14ac:dyDescent="0.35">
      <c r="N550" s="67">
        <f ca="1"/>
        <v>99.990602405250726</v>
      </c>
      <c r="O550" s="67">
        <f ca="1"/>
        <v>99.981901925809908</v>
      </c>
    </row>
    <row r="551" spans="14:15" x14ac:dyDescent="0.35">
      <c r="N551" s="67">
        <f ca="1"/>
        <v>99.963108363016261</v>
      </c>
      <c r="O551" s="67">
        <f ca="1"/>
        <v>100.00164625062988</v>
      </c>
    </row>
    <row r="552" spans="14:15" x14ac:dyDescent="0.35">
      <c r="N552" s="67">
        <f ca="1"/>
        <v>99.901239354016553</v>
      </c>
      <c r="O552" s="67">
        <f ca="1"/>
        <v>99.996324468926019</v>
      </c>
    </row>
    <row r="553" spans="14:15" x14ac:dyDescent="0.35">
      <c r="N553" s="67">
        <f ca="1"/>
        <v>99.937288739744332</v>
      </c>
      <c r="O553" s="67">
        <f ca="1"/>
        <v>99.98925536583711</v>
      </c>
    </row>
    <row r="554" spans="14:15" x14ac:dyDescent="0.35">
      <c r="N554" s="67">
        <f ca="1"/>
        <v>99.904322507584979</v>
      </c>
      <c r="O554" s="67">
        <f ca="1"/>
        <v>99.976527717875953</v>
      </c>
    </row>
    <row r="555" spans="14:15" x14ac:dyDescent="0.35">
      <c r="N555" s="67">
        <f ca="1"/>
        <v>99.941982755733505</v>
      </c>
      <c r="O555" s="67">
        <f ca="1"/>
        <v>99.990707574256561</v>
      </c>
    </row>
    <row r="556" spans="14:15" x14ac:dyDescent="0.35">
      <c r="N556" s="67">
        <f ca="1"/>
        <v>99.952373439973528</v>
      </c>
      <c r="O556" s="67">
        <f ca="1"/>
        <v>100.0031432734164</v>
      </c>
    </row>
    <row r="557" spans="14:15" x14ac:dyDescent="0.35">
      <c r="N557" s="67">
        <f ca="1"/>
        <v>99.9842547806293</v>
      </c>
      <c r="O557" s="67">
        <f ca="1"/>
        <v>99.988899155944466</v>
      </c>
    </row>
    <row r="558" spans="14:15" x14ac:dyDescent="0.35">
      <c r="N558" s="67">
        <f ca="1"/>
        <v>99.987483249577195</v>
      </c>
      <c r="O558" s="67">
        <f ca="1"/>
        <v>99.989894527762118</v>
      </c>
    </row>
    <row r="559" spans="14:15" x14ac:dyDescent="0.35">
      <c r="N559" s="67">
        <f ca="1"/>
        <v>99.977401905824394</v>
      </c>
      <c r="O559" s="67">
        <f ca="1"/>
        <v>99.981205816390087</v>
      </c>
    </row>
    <row r="560" spans="14:15" x14ac:dyDescent="0.35">
      <c r="N560" s="67">
        <f ca="1"/>
        <v>99.954555876004648</v>
      </c>
      <c r="O560" s="67">
        <f ca="1"/>
        <v>99.987796679400134</v>
      </c>
    </row>
    <row r="561" spans="14:15" x14ac:dyDescent="0.35">
      <c r="N561" s="67">
        <f ca="1"/>
        <v>99.839864652324749</v>
      </c>
      <c r="O561" s="67">
        <f ca="1"/>
        <v>100.00015572065263</v>
      </c>
    </row>
    <row r="562" spans="14:15" x14ac:dyDescent="0.35">
      <c r="N562" s="67">
        <f ca="1"/>
        <v>100.0208875589839</v>
      </c>
      <c r="O562" s="67">
        <f ca="1"/>
        <v>99.997787619242473</v>
      </c>
    </row>
    <row r="563" spans="14:15" x14ac:dyDescent="0.35">
      <c r="N563" s="67">
        <f ca="1"/>
        <v>100.00447655049177</v>
      </c>
      <c r="O563" s="67">
        <f ca="1"/>
        <v>100.00401209238922</v>
      </c>
    </row>
    <row r="564" spans="14:15" x14ac:dyDescent="0.35">
      <c r="N564" s="67">
        <f ca="1"/>
        <v>99.902006251325986</v>
      </c>
      <c r="O564" s="67">
        <f ca="1"/>
        <v>99.963854845591129</v>
      </c>
    </row>
    <row r="565" spans="14:15" x14ac:dyDescent="0.35">
      <c r="N565" s="67">
        <f ca="1"/>
        <v>99.997080896053035</v>
      </c>
      <c r="O565" s="67">
        <f ca="1"/>
        <v>100.00631239209584</v>
      </c>
    </row>
    <row r="566" spans="14:15" x14ac:dyDescent="0.35">
      <c r="N566" s="67">
        <f ca="1"/>
        <v>99.906958178881908</v>
      </c>
      <c r="O566" s="67">
        <f ca="1"/>
        <v>99.985150266342913</v>
      </c>
    </row>
    <row r="567" spans="14:15" x14ac:dyDescent="0.35">
      <c r="N567" s="67">
        <f ca="1"/>
        <v>100.00003762433938</v>
      </c>
      <c r="O567" s="67">
        <f ca="1"/>
        <v>99.984948567733909</v>
      </c>
    </row>
    <row r="568" spans="14:15" x14ac:dyDescent="0.35">
      <c r="N568" s="67">
        <f ca="1"/>
        <v>99.90000265140678</v>
      </c>
      <c r="O568" s="67">
        <f ca="1"/>
        <v>100.00047695230788</v>
      </c>
    </row>
    <row r="569" spans="14:15" x14ac:dyDescent="0.35">
      <c r="N569" s="67">
        <f ca="1"/>
        <v>99.958309986180353</v>
      </c>
      <c r="O569" s="67">
        <f ca="1"/>
        <v>99.990338674665864</v>
      </c>
    </row>
    <row r="570" spans="14:15" x14ac:dyDescent="0.35">
      <c r="N570" s="67">
        <f ca="1"/>
        <v>99.976329003584624</v>
      </c>
      <c r="O570" s="67">
        <f ca="1"/>
        <v>99.999466271082014</v>
      </c>
    </row>
    <row r="571" spans="14:15" x14ac:dyDescent="0.35">
      <c r="N571" s="67">
        <f ca="1"/>
        <v>99.898460357132805</v>
      </c>
      <c r="O571" s="67">
        <f ca="1"/>
        <v>99.987846177902867</v>
      </c>
    </row>
    <row r="572" spans="14:15" x14ac:dyDescent="0.35">
      <c r="N572" s="67">
        <f ca="1"/>
        <v>99.91004040494019</v>
      </c>
      <c r="O572" s="67">
        <f ca="1"/>
        <v>99.988812734424982</v>
      </c>
    </row>
    <row r="573" spans="14:15" x14ac:dyDescent="0.35">
      <c r="N573" s="67">
        <f ca="1"/>
        <v>99.970099980185793</v>
      </c>
      <c r="O573" s="67">
        <f ca="1"/>
        <v>99.973995619645549</v>
      </c>
    </row>
    <row r="574" spans="14:15" x14ac:dyDescent="0.35">
      <c r="N574" s="67">
        <f ca="1"/>
        <v>99.949792328527749</v>
      </c>
      <c r="O574" s="67">
        <f ca="1"/>
        <v>99.999457687078518</v>
      </c>
    </row>
    <row r="575" spans="14:15" x14ac:dyDescent="0.35">
      <c r="N575" s="67">
        <f ca="1"/>
        <v>100.00174509938245</v>
      </c>
      <c r="O575" s="67">
        <f ca="1"/>
        <v>99.99108422927489</v>
      </c>
    </row>
    <row r="576" spans="14:15" x14ac:dyDescent="0.35">
      <c r="N576" s="67">
        <f ca="1"/>
        <v>99.956183390328206</v>
      </c>
      <c r="O576" s="67">
        <f ca="1"/>
        <v>100.01089170123926</v>
      </c>
    </row>
    <row r="577" spans="14:15" x14ac:dyDescent="0.35">
      <c r="N577" s="67">
        <f ca="1"/>
        <v>99.86727317178125</v>
      </c>
      <c r="O577" s="67">
        <f ca="1"/>
        <v>99.985801778804316</v>
      </c>
    </row>
    <row r="578" spans="14:15" x14ac:dyDescent="0.35">
      <c r="N578" s="67">
        <f ca="1"/>
        <v>100.02492266394513</v>
      </c>
      <c r="O578" s="67">
        <f ca="1"/>
        <v>99.976103743286615</v>
      </c>
    </row>
    <row r="579" spans="14:15" x14ac:dyDescent="0.35">
      <c r="N579" s="67">
        <f ca="1"/>
        <v>99.995103677900445</v>
      </c>
      <c r="O579" s="67">
        <f ca="1"/>
        <v>99.988316765048594</v>
      </c>
    </row>
    <row r="580" spans="14:15" x14ac:dyDescent="0.35">
      <c r="N580" s="67">
        <f ca="1"/>
        <v>99.969376498262676</v>
      </c>
      <c r="O580" s="67">
        <f ca="1"/>
        <v>99.98204975018686</v>
      </c>
    </row>
    <row r="581" spans="14:15" x14ac:dyDescent="0.35">
      <c r="N581" s="67">
        <f ca="1"/>
        <v>99.959015735595202</v>
      </c>
      <c r="O581" s="67">
        <f ca="1"/>
        <v>100.00948820993969</v>
      </c>
    </row>
    <row r="582" spans="14:15" x14ac:dyDescent="0.35">
      <c r="N582" s="67">
        <f ca="1"/>
        <v>99.904004645127841</v>
      </c>
      <c r="O582" s="67">
        <f ca="1"/>
        <v>100.0081436208569</v>
      </c>
    </row>
    <row r="583" spans="14:15" x14ac:dyDescent="0.35">
      <c r="N583" s="67">
        <f ca="1"/>
        <v>99.973160942701597</v>
      </c>
      <c r="O583" s="67">
        <f ca="1"/>
        <v>99.986483172666468</v>
      </c>
    </row>
    <row r="584" spans="14:15" x14ac:dyDescent="0.35">
      <c r="N584" s="67">
        <f ca="1"/>
        <v>100.04323514848696</v>
      </c>
      <c r="O584" s="67">
        <f ca="1"/>
        <v>99.982018317020888</v>
      </c>
    </row>
    <row r="585" spans="14:15" x14ac:dyDescent="0.35">
      <c r="N585" s="67">
        <f ca="1"/>
        <v>100.02231816644698</v>
      </c>
      <c r="O585" s="67">
        <f ca="1"/>
        <v>100.00087104937587</v>
      </c>
    </row>
    <row r="586" spans="14:15" x14ac:dyDescent="0.35">
      <c r="N586" s="67">
        <f ca="1"/>
        <v>99.938393226380569</v>
      </c>
      <c r="O586" s="67">
        <f ca="1"/>
        <v>99.99827972688766</v>
      </c>
    </row>
    <row r="587" spans="14:15" x14ac:dyDescent="0.35">
      <c r="N587" s="67">
        <f ca="1"/>
        <v>99.966499215526284</v>
      </c>
      <c r="O587" s="67">
        <f ca="1"/>
        <v>99.996057557081457</v>
      </c>
    </row>
    <row r="588" spans="14:15" x14ac:dyDescent="0.35">
      <c r="N588" s="67">
        <f ca="1"/>
        <v>99.984739874883857</v>
      </c>
      <c r="O588" s="67">
        <f ca="1"/>
        <v>99.976397188115044</v>
      </c>
    </row>
    <row r="589" spans="14:15" x14ac:dyDescent="0.35">
      <c r="N589" s="67">
        <f ca="1"/>
        <v>99.932114362421913</v>
      </c>
      <c r="O589" s="67">
        <f ca="1"/>
        <v>99.990707059235078</v>
      </c>
    </row>
    <row r="590" spans="14:15" x14ac:dyDescent="0.35">
      <c r="N590" s="67">
        <f ca="1"/>
        <v>99.890558364059217</v>
      </c>
      <c r="O590" s="67">
        <f ca="1"/>
        <v>99.990976669597885</v>
      </c>
    </row>
    <row r="591" spans="14:15" x14ac:dyDescent="0.35">
      <c r="N591" s="67">
        <f ca="1"/>
        <v>100.03315064870567</v>
      </c>
      <c r="O591" s="67">
        <f ca="1"/>
        <v>99.976192785627191</v>
      </c>
    </row>
    <row r="592" spans="14:15" x14ac:dyDescent="0.35">
      <c r="N592" s="67">
        <f ca="1"/>
        <v>99.907989977320383</v>
      </c>
      <c r="O592" s="67">
        <f ca="1"/>
        <v>99.983662269601083</v>
      </c>
    </row>
    <row r="593" spans="14:15" x14ac:dyDescent="0.35">
      <c r="N593" s="67">
        <f ca="1"/>
        <v>100.05763336412966</v>
      </c>
      <c r="O593" s="67">
        <f ca="1"/>
        <v>99.970933835217707</v>
      </c>
    </row>
    <row r="594" spans="14:15" x14ac:dyDescent="0.35">
      <c r="N594" s="67">
        <f ca="1"/>
        <v>99.965625736908009</v>
      </c>
      <c r="O594" s="67">
        <f ca="1"/>
        <v>99.990680757719829</v>
      </c>
    </row>
    <row r="595" spans="14:15" x14ac:dyDescent="0.35">
      <c r="N595" s="67">
        <f ca="1"/>
        <v>99.946009552583732</v>
      </c>
      <c r="O595" s="67">
        <f ca="1"/>
        <v>99.995647150405659</v>
      </c>
    </row>
    <row r="596" spans="14:15" x14ac:dyDescent="0.35">
      <c r="N596" s="67">
        <f ca="1"/>
        <v>99.994334653497589</v>
      </c>
      <c r="O596" s="67">
        <f ca="1"/>
        <v>99.999470945550044</v>
      </c>
    </row>
    <row r="597" spans="14:15" x14ac:dyDescent="0.35">
      <c r="N597" s="67">
        <f ca="1"/>
        <v>99.918603710577244</v>
      </c>
      <c r="O597" s="67">
        <f ca="1"/>
        <v>99.998729861837859</v>
      </c>
    </row>
    <row r="598" spans="14:15" x14ac:dyDescent="0.35">
      <c r="N598" s="67">
        <f ca="1"/>
        <v>99.974292653942811</v>
      </c>
      <c r="O598" s="67">
        <f ca="1"/>
        <v>99.997181680015544</v>
      </c>
    </row>
    <row r="599" spans="14:15" x14ac:dyDescent="0.35">
      <c r="N599" s="67">
        <f ca="1"/>
        <v>100.01369425008453</v>
      </c>
      <c r="O599" s="67">
        <f ca="1"/>
        <v>100.00293300027876</v>
      </c>
    </row>
    <row r="600" spans="14:15" x14ac:dyDescent="0.35">
      <c r="N600" s="67">
        <f ca="1"/>
        <v>100.02799060311867</v>
      </c>
      <c r="O600" s="67">
        <f ca="1"/>
        <v>99.987096862407867</v>
      </c>
    </row>
    <row r="601" spans="14:15" x14ac:dyDescent="0.35">
      <c r="N601" s="67">
        <f ca="1"/>
        <v>99.972621922911301</v>
      </c>
      <c r="O601" s="67">
        <f ca="1"/>
        <v>99.984470722445138</v>
      </c>
    </row>
    <row r="602" spans="14:15" x14ac:dyDescent="0.35">
      <c r="N602" s="67">
        <f ca="1"/>
        <v>100.01913911088471</v>
      </c>
      <c r="O602" s="67">
        <f ca="1"/>
        <v>100.01323677928175</v>
      </c>
    </row>
    <row r="603" spans="14:15" x14ac:dyDescent="0.35">
      <c r="N603" s="67">
        <f ca="1"/>
        <v>99.880249751984607</v>
      </c>
      <c r="O603" s="67">
        <f ca="1"/>
        <v>99.98860394664338</v>
      </c>
    </row>
    <row r="604" spans="14:15" x14ac:dyDescent="0.35">
      <c r="N604" s="67">
        <f ca="1"/>
        <v>99.981061198051108</v>
      </c>
      <c r="O604" s="67">
        <f ca="1"/>
        <v>99.992217970837928</v>
      </c>
    </row>
    <row r="605" spans="14:15" x14ac:dyDescent="0.35">
      <c r="N605" s="67">
        <f ca="1"/>
        <v>99.972066395821614</v>
      </c>
      <c r="O605" s="67">
        <f ca="1"/>
        <v>100.00168683903807</v>
      </c>
    </row>
    <row r="606" spans="14:15" x14ac:dyDescent="0.35">
      <c r="N606" s="67">
        <f ca="1"/>
        <v>99.957191323030287</v>
      </c>
      <c r="O606" s="67">
        <f ca="1"/>
        <v>99.993400641450549</v>
      </c>
    </row>
    <row r="607" spans="14:15" x14ac:dyDescent="0.35">
      <c r="N607" s="67">
        <f ca="1"/>
        <v>99.981390002697196</v>
      </c>
      <c r="O607" s="67">
        <f ca="1"/>
        <v>99.98920167193279</v>
      </c>
    </row>
    <row r="608" spans="14:15" x14ac:dyDescent="0.35">
      <c r="N608" s="67">
        <f ca="1"/>
        <v>99.976322729872606</v>
      </c>
      <c r="O608" s="67">
        <f ca="1"/>
        <v>100.01796301267808</v>
      </c>
    </row>
    <row r="609" spans="14:15" x14ac:dyDescent="0.35">
      <c r="N609" s="67">
        <f ca="1"/>
        <v>99.939112925963329</v>
      </c>
      <c r="O609" s="67">
        <f ca="1"/>
        <v>99.983805058431244</v>
      </c>
    </row>
    <row r="610" spans="14:15" x14ac:dyDescent="0.35">
      <c r="N610" s="67">
        <f ca="1"/>
        <v>99.888568035306562</v>
      </c>
      <c r="O610" s="67">
        <f ca="1"/>
        <v>99.975479647786614</v>
      </c>
    </row>
    <row r="611" spans="14:15" x14ac:dyDescent="0.35">
      <c r="N611" s="67">
        <f ca="1"/>
        <v>99.980165575236612</v>
      </c>
      <c r="O611" s="67">
        <f ca="1"/>
        <v>99.998759255198891</v>
      </c>
    </row>
    <row r="612" spans="14:15" x14ac:dyDescent="0.35">
      <c r="N612" s="67">
        <f ca="1"/>
        <v>100.03041714518899</v>
      </c>
      <c r="O612" s="67">
        <f ca="1"/>
        <v>99.998225375544209</v>
      </c>
    </row>
    <row r="613" spans="14:15" x14ac:dyDescent="0.35">
      <c r="N613" s="67">
        <f ca="1"/>
        <v>99.948004642646168</v>
      </c>
      <c r="O613" s="67">
        <f ca="1"/>
        <v>99.993153958912004</v>
      </c>
    </row>
    <row r="614" spans="14:15" x14ac:dyDescent="0.35">
      <c r="N614" s="67">
        <f ca="1"/>
        <v>100.0172723777176</v>
      </c>
      <c r="O614" s="67">
        <f ca="1"/>
        <v>99.981447037527673</v>
      </c>
    </row>
    <row r="615" spans="14:15" x14ac:dyDescent="0.35">
      <c r="N615" s="67">
        <f ca="1"/>
        <v>99.917494909510097</v>
      </c>
      <c r="O615" s="67">
        <f ca="1"/>
        <v>100.00530478702028</v>
      </c>
    </row>
    <row r="616" spans="14:15" x14ac:dyDescent="0.35">
      <c r="N616" s="67">
        <f ca="1"/>
        <v>99.950945702420768</v>
      </c>
      <c r="O616" s="67">
        <f ca="1"/>
        <v>99.990156038352779</v>
      </c>
    </row>
    <row r="617" spans="14:15" x14ac:dyDescent="0.35">
      <c r="N617" s="67">
        <f ca="1"/>
        <v>99.949825961184303</v>
      </c>
      <c r="O617" s="67">
        <f ca="1"/>
        <v>99.980559624614529</v>
      </c>
    </row>
    <row r="618" spans="14:15" x14ac:dyDescent="0.35">
      <c r="N618" s="67">
        <f ca="1"/>
        <v>99.978385624358879</v>
      </c>
      <c r="O618" s="67">
        <f ca="1"/>
        <v>99.969916246392103</v>
      </c>
    </row>
    <row r="619" spans="14:15" x14ac:dyDescent="0.35">
      <c r="N619" s="67">
        <f ca="1"/>
        <v>99.929602579285373</v>
      </c>
      <c r="O619" s="67">
        <f ca="1"/>
        <v>99.986900044851453</v>
      </c>
    </row>
    <row r="620" spans="14:15" x14ac:dyDescent="0.35">
      <c r="N620" s="67">
        <f ca="1"/>
        <v>99.998268545751444</v>
      </c>
      <c r="O620" s="67">
        <f ca="1"/>
        <v>100.01125231148455</v>
      </c>
    </row>
    <row r="621" spans="14:15" x14ac:dyDescent="0.35">
      <c r="N621" s="67">
        <f ca="1"/>
        <v>99.954358896461372</v>
      </c>
      <c r="O621" s="67">
        <f ca="1"/>
        <v>99.981166048725839</v>
      </c>
    </row>
    <row r="622" spans="14:15" x14ac:dyDescent="0.35">
      <c r="N622" s="67">
        <f ca="1"/>
        <v>99.954780615033016</v>
      </c>
      <c r="O622" s="67">
        <f ca="1"/>
        <v>99.998498313935372</v>
      </c>
    </row>
    <row r="623" spans="14:15" x14ac:dyDescent="0.35">
      <c r="N623" s="67">
        <f ca="1"/>
        <v>99.938567361376201</v>
      </c>
      <c r="O623" s="67">
        <f ca="1"/>
        <v>99.997098296118793</v>
      </c>
    </row>
    <row r="624" spans="14:15" x14ac:dyDescent="0.35">
      <c r="N624" s="67">
        <f ca="1"/>
        <v>99.904086724910456</v>
      </c>
      <c r="O624" s="67">
        <f ca="1"/>
        <v>99.969491374464639</v>
      </c>
    </row>
    <row r="625" spans="14:15" x14ac:dyDescent="0.35">
      <c r="N625" s="67">
        <f ca="1"/>
        <v>99.951624677991688</v>
      </c>
      <c r="O625" s="67">
        <f ca="1"/>
        <v>99.983586535530719</v>
      </c>
    </row>
    <row r="626" spans="14:15" x14ac:dyDescent="0.35">
      <c r="N626" s="67">
        <f ca="1"/>
        <v>99.956126731132329</v>
      </c>
      <c r="O626" s="67">
        <f ca="1"/>
        <v>99.992138981411443</v>
      </c>
    </row>
    <row r="627" spans="14:15" x14ac:dyDescent="0.35">
      <c r="N627" s="67">
        <f ca="1"/>
        <v>100.00318264316189</v>
      </c>
      <c r="O627" s="67">
        <f ca="1"/>
        <v>99.98826553958996</v>
      </c>
    </row>
    <row r="628" spans="14:15" x14ac:dyDescent="0.35">
      <c r="N628" s="67">
        <f ca="1"/>
        <v>99.961784616374729</v>
      </c>
      <c r="O628" s="67">
        <f ca="1"/>
        <v>99.980271803436523</v>
      </c>
    </row>
    <row r="629" spans="14:15" x14ac:dyDescent="0.35">
      <c r="N629" s="67">
        <f ca="1"/>
        <v>99.953865664751333</v>
      </c>
      <c r="O629" s="67">
        <f ca="1"/>
        <v>99.987882015135128</v>
      </c>
    </row>
    <row r="630" spans="14:15" x14ac:dyDescent="0.35">
      <c r="N630" s="67">
        <f ca="1"/>
        <v>99.993864520972778</v>
      </c>
      <c r="O630" s="67">
        <f ca="1"/>
        <v>99.980548987363974</v>
      </c>
    </row>
    <row r="631" spans="14:15" x14ac:dyDescent="0.35">
      <c r="N631" s="67">
        <f ca="1"/>
        <v>99.987559598690268</v>
      </c>
      <c r="O631" s="67">
        <f ca="1"/>
        <v>99.979886439907091</v>
      </c>
    </row>
    <row r="632" spans="14:15" x14ac:dyDescent="0.35">
      <c r="N632" s="67">
        <f ca="1"/>
        <v>100.02874531056287</v>
      </c>
      <c r="O632" s="67">
        <f ca="1"/>
        <v>99.965875971912538</v>
      </c>
    </row>
    <row r="633" spans="14:15" x14ac:dyDescent="0.35">
      <c r="N633" s="67">
        <f ca="1"/>
        <v>99.880500235316021</v>
      </c>
      <c r="O633" s="67">
        <f ca="1"/>
        <v>100.00431337497112</v>
      </c>
    </row>
    <row r="634" spans="14:15" x14ac:dyDescent="0.35">
      <c r="N634" s="67">
        <f ca="1"/>
        <v>99.936482667653181</v>
      </c>
      <c r="O634" s="67">
        <f ca="1"/>
        <v>99.96335279161174</v>
      </c>
    </row>
    <row r="635" spans="14:15" x14ac:dyDescent="0.35">
      <c r="N635" s="67">
        <f ca="1"/>
        <v>99.887491481168624</v>
      </c>
      <c r="O635" s="67">
        <f ca="1"/>
        <v>99.985789594458637</v>
      </c>
    </row>
    <row r="636" spans="14:15" x14ac:dyDescent="0.35">
      <c r="N636" s="67">
        <f ca="1"/>
        <v>99.924775776184376</v>
      </c>
      <c r="O636" s="67">
        <f ca="1"/>
        <v>99.990518970568786</v>
      </c>
    </row>
    <row r="637" spans="14:15" x14ac:dyDescent="0.35">
      <c r="N637" s="67">
        <f ca="1"/>
        <v>99.989240715430114</v>
      </c>
      <c r="O637" s="67">
        <f ca="1"/>
        <v>99.997122612462562</v>
      </c>
    </row>
    <row r="638" spans="14:15" x14ac:dyDescent="0.35">
      <c r="N638" s="67">
        <f ca="1"/>
        <v>99.932606467005797</v>
      </c>
      <c r="O638" s="67">
        <f ca="1"/>
        <v>99.991924905938404</v>
      </c>
    </row>
    <row r="639" spans="14:15" x14ac:dyDescent="0.35">
      <c r="N639" s="67">
        <f ca="1"/>
        <v>99.925232031653309</v>
      </c>
      <c r="O639" s="67">
        <f ca="1"/>
        <v>99.989074434601918</v>
      </c>
    </row>
    <row r="640" spans="14:15" x14ac:dyDescent="0.35">
      <c r="N640" s="67">
        <f ca="1"/>
        <v>99.998005278576002</v>
      </c>
      <c r="O640" s="67">
        <f ca="1"/>
        <v>100.00546654790169</v>
      </c>
    </row>
    <row r="641" spans="14:15" x14ac:dyDescent="0.35">
      <c r="N641" s="67">
        <f ca="1"/>
        <v>99.962261607706097</v>
      </c>
      <c r="O641" s="67">
        <f ca="1"/>
        <v>99.98923283456034</v>
      </c>
    </row>
    <row r="642" spans="14:15" x14ac:dyDescent="0.35">
      <c r="N642" s="67">
        <f ca="1"/>
        <v>99.859628993315667</v>
      </c>
      <c r="O642" s="67">
        <f ca="1"/>
        <v>99.978043733754347</v>
      </c>
    </row>
    <row r="643" spans="14:15" x14ac:dyDescent="0.35">
      <c r="N643" s="67">
        <f ca="1"/>
        <v>99.97984973569335</v>
      </c>
      <c r="O643" s="67">
        <f ca="1"/>
        <v>99.982352820103088</v>
      </c>
    </row>
    <row r="644" spans="14:15" x14ac:dyDescent="0.35">
      <c r="N644" s="67">
        <f ca="1"/>
        <v>99.977833528905705</v>
      </c>
      <c r="O644" s="67">
        <f ca="1"/>
        <v>99.970492800631249</v>
      </c>
    </row>
    <row r="645" spans="14:15" x14ac:dyDescent="0.35">
      <c r="N645" s="67">
        <f ca="1"/>
        <v>99.955433057455878</v>
      </c>
      <c r="O645" s="67">
        <f ca="1"/>
        <v>99.996451871395081</v>
      </c>
    </row>
    <row r="646" spans="14:15" x14ac:dyDescent="0.35">
      <c r="N646" s="67">
        <f ca="1"/>
        <v>99.947401892747919</v>
      </c>
      <c r="O646" s="67">
        <f ca="1"/>
        <v>99.979280775077697</v>
      </c>
    </row>
    <row r="647" spans="14:15" x14ac:dyDescent="0.35">
      <c r="N647" s="67">
        <f ca="1"/>
        <v>99.976617531881956</v>
      </c>
      <c r="O647" s="67">
        <f ca="1"/>
        <v>99.985957177011045</v>
      </c>
    </row>
    <row r="648" spans="14:15" x14ac:dyDescent="0.35">
      <c r="N648" s="67">
        <f ca="1"/>
        <v>99.85363576851185</v>
      </c>
      <c r="O648" s="67">
        <f ca="1"/>
        <v>100.00282425006755</v>
      </c>
    </row>
    <row r="649" spans="14:15" x14ac:dyDescent="0.35">
      <c r="N649" s="67">
        <f ca="1"/>
        <v>100.00221297863985</v>
      </c>
      <c r="O649" s="67">
        <f ca="1"/>
        <v>99.986519206109037</v>
      </c>
    </row>
    <row r="650" spans="14:15" x14ac:dyDescent="0.35">
      <c r="N650" s="67">
        <f ca="1"/>
        <v>99.92542184587731</v>
      </c>
      <c r="O650" s="67">
        <f ca="1"/>
        <v>99.983117887664292</v>
      </c>
    </row>
    <row r="651" spans="14:15" x14ac:dyDescent="0.35">
      <c r="N651" s="67">
        <f ca="1"/>
        <v>99.952379466511388</v>
      </c>
      <c r="O651" s="67">
        <f ca="1"/>
        <v>99.999811771111453</v>
      </c>
    </row>
    <row r="652" spans="14:15" x14ac:dyDescent="0.35">
      <c r="N652" s="67">
        <f ca="1"/>
        <v>99.88326152501979</v>
      </c>
      <c r="O652" s="67">
        <f ca="1"/>
        <v>99.992600025377243</v>
      </c>
    </row>
    <row r="653" spans="14:15" x14ac:dyDescent="0.35">
      <c r="N653" s="67">
        <f ca="1"/>
        <v>99.879773202828787</v>
      </c>
      <c r="O653" s="67">
        <f ca="1"/>
        <v>100.00780768367122</v>
      </c>
    </row>
    <row r="654" spans="14:15" x14ac:dyDescent="0.35">
      <c r="N654" s="67">
        <f ca="1"/>
        <v>100.01473655201454</v>
      </c>
      <c r="O654" s="67">
        <f ca="1"/>
        <v>99.981447658015071</v>
      </c>
    </row>
    <row r="655" spans="14:15" x14ac:dyDescent="0.35">
      <c r="N655" s="67">
        <f ca="1"/>
        <v>99.974445379676212</v>
      </c>
      <c r="O655" s="67">
        <f ca="1"/>
        <v>99.977357289394917</v>
      </c>
    </row>
    <row r="656" spans="14:15" x14ac:dyDescent="0.35">
      <c r="N656" s="67">
        <f ca="1"/>
        <v>100.06565304440869</v>
      </c>
      <c r="O656" s="67">
        <f ca="1"/>
        <v>99.988806799046074</v>
      </c>
    </row>
    <row r="657" spans="14:15" x14ac:dyDescent="0.35">
      <c r="N657" s="67">
        <f ca="1"/>
        <v>99.917679460662924</v>
      </c>
      <c r="O657" s="67">
        <f ca="1"/>
        <v>99.978975422711997</v>
      </c>
    </row>
    <row r="658" spans="14:15" x14ac:dyDescent="0.35">
      <c r="N658" s="67">
        <f ca="1"/>
        <v>99.939087179436683</v>
      </c>
      <c r="O658" s="67">
        <f ca="1"/>
        <v>100.00394798538474</v>
      </c>
    </row>
    <row r="659" spans="14:15" x14ac:dyDescent="0.35">
      <c r="N659" s="67">
        <f ca="1"/>
        <v>99.891792243783286</v>
      </c>
      <c r="O659" s="67">
        <f ca="1"/>
        <v>99.982006796188486</v>
      </c>
    </row>
    <row r="660" spans="14:15" x14ac:dyDescent="0.35">
      <c r="N660" s="67">
        <f ca="1"/>
        <v>100.04086578563644</v>
      </c>
      <c r="O660" s="67">
        <f ca="1"/>
        <v>99.984657462551624</v>
      </c>
    </row>
    <row r="661" spans="14:15" x14ac:dyDescent="0.35">
      <c r="N661" s="67">
        <f ca="1"/>
        <v>100.0094982313278</v>
      </c>
      <c r="O661" s="67">
        <f ca="1"/>
        <v>99.97801800998937</v>
      </c>
    </row>
    <row r="662" spans="14:15" x14ac:dyDescent="0.35">
      <c r="N662" s="67">
        <f ca="1"/>
        <v>99.87359783768143</v>
      </c>
      <c r="O662" s="67">
        <f ca="1"/>
        <v>99.980796532320582</v>
      </c>
    </row>
    <row r="663" spans="14:15" x14ac:dyDescent="0.35">
      <c r="N663" s="67">
        <f ca="1"/>
        <v>99.960595956211307</v>
      </c>
      <c r="O663" s="67">
        <f ca="1"/>
        <v>99.990786408822814</v>
      </c>
    </row>
    <row r="664" spans="14:15" x14ac:dyDescent="0.35">
      <c r="N664" s="67">
        <f ca="1"/>
        <v>99.956978873947349</v>
      </c>
      <c r="O664" s="67">
        <f ca="1"/>
        <v>99.996165413920025</v>
      </c>
    </row>
    <row r="665" spans="14:15" x14ac:dyDescent="0.35">
      <c r="N665" s="67">
        <f ca="1"/>
        <v>99.922322232033537</v>
      </c>
      <c r="O665" s="67">
        <f ca="1"/>
        <v>99.970860240952334</v>
      </c>
    </row>
    <row r="666" spans="14:15" x14ac:dyDescent="0.35">
      <c r="N666" s="67">
        <f ca="1"/>
        <v>100.00315996466882</v>
      </c>
      <c r="O666" s="67">
        <f ca="1"/>
        <v>99.988876863113887</v>
      </c>
    </row>
    <row r="667" spans="14:15" x14ac:dyDescent="0.35">
      <c r="N667" s="67">
        <f ca="1"/>
        <v>99.979250084549619</v>
      </c>
      <c r="O667" s="67">
        <f ca="1"/>
        <v>99.99669490535473</v>
      </c>
    </row>
    <row r="668" spans="14:15" x14ac:dyDescent="0.35">
      <c r="N668" s="67">
        <f ca="1"/>
        <v>99.99768357270051</v>
      </c>
      <c r="O668" s="67">
        <f ca="1"/>
        <v>99.972405436902108</v>
      </c>
    </row>
    <row r="669" spans="14:15" x14ac:dyDescent="0.35">
      <c r="N669" s="67">
        <f ca="1"/>
        <v>99.938081303009398</v>
      </c>
      <c r="O669" s="67">
        <f ca="1"/>
        <v>99.978282864509467</v>
      </c>
    </row>
    <row r="670" spans="14:15" x14ac:dyDescent="0.35">
      <c r="N670" s="67">
        <f ca="1"/>
        <v>99.961423297145146</v>
      </c>
      <c r="O670" s="67">
        <f ca="1"/>
        <v>99.989692757298968</v>
      </c>
    </row>
    <row r="671" spans="14:15" x14ac:dyDescent="0.35">
      <c r="N671" s="67">
        <f ca="1"/>
        <v>99.942503412043067</v>
      </c>
      <c r="O671" s="67">
        <f ca="1"/>
        <v>100.01273604401926</v>
      </c>
    </row>
    <row r="672" spans="14:15" x14ac:dyDescent="0.35">
      <c r="N672" s="67">
        <f ca="1"/>
        <v>99.984737904669615</v>
      </c>
      <c r="O672" s="67">
        <f ca="1"/>
        <v>99.990070542327572</v>
      </c>
    </row>
    <row r="673" spans="14:15" x14ac:dyDescent="0.35">
      <c r="N673" s="67">
        <f ca="1"/>
        <v>100.00306969614617</v>
      </c>
      <c r="O673" s="67">
        <f ca="1"/>
        <v>99.987771335902181</v>
      </c>
    </row>
    <row r="674" spans="14:15" x14ac:dyDescent="0.35">
      <c r="N674" s="67">
        <f ca="1"/>
        <v>99.882009239948289</v>
      </c>
      <c r="O674" s="67">
        <f ca="1"/>
        <v>99.97348388807049</v>
      </c>
    </row>
    <row r="675" spans="14:15" x14ac:dyDescent="0.35">
      <c r="N675" s="67">
        <f ca="1"/>
        <v>99.88331196907977</v>
      </c>
      <c r="O675" s="67">
        <f ca="1"/>
        <v>99.976539204629489</v>
      </c>
    </row>
    <row r="676" spans="14:15" x14ac:dyDescent="0.35">
      <c r="N676" s="67">
        <f ca="1"/>
        <v>99.99880833146382</v>
      </c>
      <c r="O676" s="67">
        <f ca="1"/>
        <v>99.973488938028325</v>
      </c>
    </row>
    <row r="677" spans="14:15" x14ac:dyDescent="0.35">
      <c r="N677" s="67">
        <f ca="1"/>
        <v>99.905891855529404</v>
      </c>
      <c r="O677" s="67">
        <f ca="1"/>
        <v>99.987556857416919</v>
      </c>
    </row>
    <row r="678" spans="14:15" x14ac:dyDescent="0.35">
      <c r="N678" s="67">
        <f ca="1"/>
        <v>99.87755421712022</v>
      </c>
      <c r="O678" s="67">
        <f ca="1"/>
        <v>99.977967881632736</v>
      </c>
    </row>
    <row r="679" spans="14:15" x14ac:dyDescent="0.35">
      <c r="N679" s="67">
        <f ca="1"/>
        <v>99.971423164879752</v>
      </c>
      <c r="O679" s="67">
        <f ca="1"/>
        <v>99.988974948480887</v>
      </c>
    </row>
    <row r="680" spans="14:15" x14ac:dyDescent="0.35">
      <c r="N680" s="67">
        <f ca="1"/>
        <v>99.90175953702618</v>
      </c>
      <c r="O680" s="67">
        <f ca="1"/>
        <v>100.01008071262115</v>
      </c>
    </row>
    <row r="681" spans="14:15" x14ac:dyDescent="0.35">
      <c r="N681" s="67">
        <f ca="1"/>
        <v>99.95980037546019</v>
      </c>
      <c r="O681" s="67">
        <f ca="1"/>
        <v>99.998871157518664</v>
      </c>
    </row>
    <row r="682" spans="14:15" x14ac:dyDescent="0.35">
      <c r="N682" s="67">
        <f ca="1"/>
        <v>100.00658341124571</v>
      </c>
      <c r="O682" s="67">
        <f ca="1"/>
        <v>99.998058254077975</v>
      </c>
    </row>
    <row r="683" spans="14:15" x14ac:dyDescent="0.35">
      <c r="N683" s="67">
        <f ca="1"/>
        <v>99.955515912325566</v>
      </c>
      <c r="O683" s="67">
        <f ca="1"/>
        <v>99.983196105975935</v>
      </c>
    </row>
    <row r="684" spans="14:15" x14ac:dyDescent="0.35">
      <c r="N684" s="67">
        <f ca="1"/>
        <v>99.993303987496134</v>
      </c>
      <c r="O684" s="67">
        <f ca="1"/>
        <v>99.973696623215403</v>
      </c>
    </row>
    <row r="685" spans="14:15" x14ac:dyDescent="0.35">
      <c r="N685" s="67">
        <f ca="1"/>
        <v>99.904532598914756</v>
      </c>
      <c r="O685" s="67">
        <f ca="1"/>
        <v>99.988294113919693</v>
      </c>
    </row>
    <row r="686" spans="14:15" x14ac:dyDescent="0.35">
      <c r="N686" s="67">
        <f ca="1"/>
        <v>99.961945608790032</v>
      </c>
      <c r="O686" s="67">
        <f ca="1"/>
        <v>99.993400913343478</v>
      </c>
    </row>
    <row r="687" spans="14:15" x14ac:dyDescent="0.35">
      <c r="N687" s="67">
        <f ca="1"/>
        <v>99.99054512074639</v>
      </c>
      <c r="O687" s="67">
        <f ca="1"/>
        <v>99.988961806822374</v>
      </c>
    </row>
    <row r="688" spans="14:15" x14ac:dyDescent="0.35">
      <c r="N688" s="67">
        <f ca="1"/>
        <v>99.993662407590605</v>
      </c>
      <c r="O688" s="67">
        <f ca="1"/>
        <v>99.972164454067467</v>
      </c>
    </row>
    <row r="689" spans="14:15" x14ac:dyDescent="0.35">
      <c r="N689" s="67">
        <f ca="1"/>
        <v>99.916386410688503</v>
      </c>
      <c r="O689" s="67">
        <f ca="1"/>
        <v>100.00453404462769</v>
      </c>
    </row>
    <row r="690" spans="14:15" x14ac:dyDescent="0.35">
      <c r="N690" s="67">
        <f ca="1"/>
        <v>100.06746692168247</v>
      </c>
      <c r="O690" s="67">
        <f ca="1"/>
        <v>100.00259227851967</v>
      </c>
    </row>
    <row r="691" spans="14:15" x14ac:dyDescent="0.35">
      <c r="N691" s="67">
        <f ca="1"/>
        <v>99.943689529483549</v>
      </c>
      <c r="O691" s="67">
        <f ca="1"/>
        <v>100.00103245033443</v>
      </c>
    </row>
    <row r="692" spans="14:15" x14ac:dyDescent="0.35">
      <c r="N692" s="67">
        <f ca="1"/>
        <v>99.948896720226969</v>
      </c>
      <c r="O692" s="67">
        <f ca="1"/>
        <v>99.991164454494069</v>
      </c>
    </row>
    <row r="693" spans="14:15" x14ac:dyDescent="0.35">
      <c r="N693" s="67">
        <f ca="1"/>
        <v>99.916835495293142</v>
      </c>
      <c r="O693" s="67">
        <f ca="1"/>
        <v>99.99928217705434</v>
      </c>
    </row>
    <row r="694" spans="14:15" x14ac:dyDescent="0.35">
      <c r="N694" s="67">
        <f ca="1"/>
        <v>99.91225616309859</v>
      </c>
      <c r="O694" s="67">
        <f ca="1"/>
        <v>99.987709427286489</v>
      </c>
    </row>
    <row r="695" spans="14:15" x14ac:dyDescent="0.35">
      <c r="N695" s="67">
        <f ca="1"/>
        <v>99.997552108742497</v>
      </c>
      <c r="O695" s="67">
        <f ca="1"/>
        <v>99.987406440236484</v>
      </c>
    </row>
    <row r="696" spans="14:15" x14ac:dyDescent="0.35">
      <c r="N696" s="67">
        <f ca="1"/>
        <v>99.941842958020771</v>
      </c>
      <c r="O696" s="67">
        <f ca="1"/>
        <v>99.970925211580123</v>
      </c>
    </row>
    <row r="697" spans="14:15" x14ac:dyDescent="0.35">
      <c r="N697" s="67">
        <f ca="1"/>
        <v>99.929288523545551</v>
      </c>
      <c r="O697" s="67">
        <f ca="1"/>
        <v>99.990837317639361</v>
      </c>
    </row>
    <row r="698" spans="14:15" x14ac:dyDescent="0.35">
      <c r="N698" s="67">
        <f ca="1"/>
        <v>99.999306647896248</v>
      </c>
      <c r="O698" s="67">
        <f ca="1"/>
        <v>99.984081452028704</v>
      </c>
    </row>
    <row r="699" spans="14:15" x14ac:dyDescent="0.35">
      <c r="N699" s="67">
        <f ca="1"/>
        <v>99.968582186022886</v>
      </c>
      <c r="O699" s="67">
        <f ca="1"/>
        <v>99.969630113046406</v>
      </c>
    </row>
    <row r="700" spans="14:15" x14ac:dyDescent="0.35">
      <c r="N700" s="67">
        <f ca="1"/>
        <v>99.873203342082832</v>
      </c>
      <c r="O700" s="67">
        <f ca="1"/>
        <v>99.998830860431923</v>
      </c>
    </row>
    <row r="701" spans="14:15" x14ac:dyDescent="0.35">
      <c r="N701" s="67">
        <f ca="1"/>
        <v>99.904479602652984</v>
      </c>
      <c r="O701" s="67">
        <f ca="1"/>
        <v>99.976468523798431</v>
      </c>
    </row>
    <row r="702" spans="14:15" x14ac:dyDescent="0.35">
      <c r="N702" s="67">
        <f ca="1"/>
        <v>99.945554740196457</v>
      </c>
      <c r="O702" s="67">
        <f ca="1"/>
        <v>99.988046197289492</v>
      </c>
    </row>
    <row r="703" spans="14:15" x14ac:dyDescent="0.35">
      <c r="N703" s="67">
        <f ca="1"/>
        <v>99.92309644946711</v>
      </c>
      <c r="O703" s="67">
        <f ca="1"/>
        <v>99.991268844199311</v>
      </c>
    </row>
    <row r="704" spans="14:15" x14ac:dyDescent="0.35">
      <c r="N704" s="67">
        <f ca="1"/>
        <v>99.835125627772086</v>
      </c>
      <c r="O704" s="67">
        <f ca="1"/>
        <v>99.992031936816559</v>
      </c>
    </row>
    <row r="705" spans="14:15" x14ac:dyDescent="0.35">
      <c r="N705" s="67">
        <f ca="1"/>
        <v>99.954645090175092</v>
      </c>
      <c r="O705" s="67">
        <f ca="1"/>
        <v>99.992363424314277</v>
      </c>
    </row>
    <row r="706" spans="14:15" x14ac:dyDescent="0.35">
      <c r="N706" s="67">
        <f ca="1"/>
        <v>100.02707406508607</v>
      </c>
      <c r="O706" s="67">
        <f ca="1"/>
        <v>99.980177014014856</v>
      </c>
    </row>
    <row r="707" spans="14:15" x14ac:dyDescent="0.35">
      <c r="N707" s="67">
        <f ca="1"/>
        <v>100.00090410643718</v>
      </c>
      <c r="O707" s="67">
        <f ca="1"/>
        <v>99.982910410131666</v>
      </c>
    </row>
    <row r="708" spans="14:15" x14ac:dyDescent="0.35">
      <c r="N708" s="67">
        <f ca="1"/>
        <v>99.986932894266445</v>
      </c>
      <c r="O708" s="67">
        <f ca="1"/>
        <v>99.998140672099268</v>
      </c>
    </row>
    <row r="709" spans="14:15" x14ac:dyDescent="0.35">
      <c r="N709" s="67">
        <f ca="1"/>
        <v>99.962528737499724</v>
      </c>
      <c r="O709" s="67">
        <f ca="1"/>
        <v>100.00725409385306</v>
      </c>
    </row>
    <row r="710" spans="14:15" x14ac:dyDescent="0.35">
      <c r="N710" s="67">
        <f ca="1"/>
        <v>99.936827042716814</v>
      </c>
      <c r="O710" s="67">
        <f ca="1"/>
        <v>99.988970569958511</v>
      </c>
    </row>
    <row r="711" spans="14:15" x14ac:dyDescent="0.35">
      <c r="N711" s="67">
        <f ca="1"/>
        <v>99.96344713967477</v>
      </c>
      <c r="O711" s="67">
        <f ca="1"/>
        <v>99.994964047448562</v>
      </c>
    </row>
    <row r="712" spans="14:15" x14ac:dyDescent="0.35">
      <c r="N712" s="67">
        <f ca="1"/>
        <v>100.01347496037485</v>
      </c>
      <c r="O712" s="67">
        <f ca="1"/>
        <v>99.986391522291242</v>
      </c>
    </row>
    <row r="713" spans="14:15" x14ac:dyDescent="0.35">
      <c r="N713" s="67">
        <f ca="1"/>
        <v>99.907459129485432</v>
      </c>
      <c r="O713" s="67">
        <f ca="1"/>
        <v>99.996533053061398</v>
      </c>
    </row>
    <row r="714" spans="14:15" x14ac:dyDescent="0.35">
      <c r="N714" s="67">
        <f ca="1"/>
        <v>99.839878836871875</v>
      </c>
      <c r="O714" s="67">
        <f ca="1"/>
        <v>99.989086420989238</v>
      </c>
    </row>
    <row r="715" spans="14:15" x14ac:dyDescent="0.35">
      <c r="N715" s="67">
        <f ca="1"/>
        <v>99.967504329679755</v>
      </c>
      <c r="O715" s="67">
        <f ca="1"/>
        <v>99.979317033385684</v>
      </c>
    </row>
    <row r="716" spans="14:15" x14ac:dyDescent="0.35">
      <c r="N716" s="67">
        <f ca="1"/>
        <v>99.9828053217649</v>
      </c>
      <c r="O716" s="67">
        <f ca="1"/>
        <v>99.976043421369255</v>
      </c>
    </row>
    <row r="717" spans="14:15" x14ac:dyDescent="0.35">
      <c r="N717" s="67">
        <f ca="1"/>
        <v>99.992582674314747</v>
      </c>
      <c r="O717" s="67">
        <f ca="1"/>
        <v>99.991769762216506</v>
      </c>
    </row>
    <row r="718" spans="14:15" x14ac:dyDescent="0.35">
      <c r="N718" s="67">
        <f ca="1"/>
        <v>99.881007840133336</v>
      </c>
      <c r="O718" s="67">
        <f ca="1"/>
        <v>100.00537888162322</v>
      </c>
    </row>
    <row r="719" spans="14:15" x14ac:dyDescent="0.35">
      <c r="N719" s="67">
        <f ca="1"/>
        <v>99.933379870756937</v>
      </c>
      <c r="O719" s="67">
        <f ca="1"/>
        <v>99.998520409644044</v>
      </c>
    </row>
    <row r="720" spans="14:15" x14ac:dyDescent="0.35">
      <c r="N720" s="67">
        <f ca="1"/>
        <v>99.964900995029581</v>
      </c>
      <c r="O720" s="67">
        <f ca="1"/>
        <v>100.00084307881195</v>
      </c>
    </row>
    <row r="721" spans="14:15" x14ac:dyDescent="0.35">
      <c r="N721" s="67">
        <f ca="1"/>
        <v>99.923307831861138</v>
      </c>
      <c r="O721" s="67">
        <f ca="1"/>
        <v>100.00736518045174</v>
      </c>
    </row>
    <row r="722" spans="14:15" x14ac:dyDescent="0.35">
      <c r="N722" s="67">
        <f ca="1"/>
        <v>100.00727773710429</v>
      </c>
      <c r="O722" s="67">
        <f ca="1"/>
        <v>99.970572846208043</v>
      </c>
    </row>
    <row r="723" spans="14:15" x14ac:dyDescent="0.35">
      <c r="N723" s="67">
        <f ca="1"/>
        <v>99.931730005969584</v>
      </c>
      <c r="O723" s="67">
        <f ca="1"/>
        <v>99.98430472269699</v>
      </c>
    </row>
    <row r="724" spans="14:15" x14ac:dyDescent="0.35">
      <c r="N724" s="67">
        <f ca="1"/>
        <v>100.01161427086096</v>
      </c>
      <c r="O724" s="67">
        <f ca="1"/>
        <v>100.00215311560113</v>
      </c>
    </row>
    <row r="725" spans="14:15" x14ac:dyDescent="0.35">
      <c r="N725" s="67">
        <f ca="1"/>
        <v>99.846943868583267</v>
      </c>
      <c r="O725" s="67">
        <f ca="1"/>
        <v>99.972086679355982</v>
      </c>
    </row>
    <row r="726" spans="14:15" x14ac:dyDescent="0.35">
      <c r="N726" s="67">
        <f ca="1"/>
        <v>99.99545657145643</v>
      </c>
      <c r="O726" s="67">
        <f ca="1"/>
        <v>99.977416204603799</v>
      </c>
    </row>
    <row r="727" spans="14:15" x14ac:dyDescent="0.35">
      <c r="N727" s="67">
        <f ca="1"/>
        <v>99.978225201618415</v>
      </c>
      <c r="O727" s="67">
        <f ca="1"/>
        <v>99.973047837597491</v>
      </c>
    </row>
    <row r="728" spans="14:15" x14ac:dyDescent="0.35">
      <c r="N728" s="67">
        <f ca="1"/>
        <v>99.915092218964716</v>
      </c>
      <c r="O728" s="67">
        <f ca="1"/>
        <v>99.973303919027941</v>
      </c>
    </row>
    <row r="729" spans="14:15" x14ac:dyDescent="0.35">
      <c r="N729" s="67">
        <f ca="1"/>
        <v>99.885615806833158</v>
      </c>
      <c r="O729" s="67">
        <f ca="1"/>
        <v>99.976217169260693</v>
      </c>
    </row>
    <row r="730" spans="14:15" x14ac:dyDescent="0.35">
      <c r="N730" s="67">
        <f ca="1"/>
        <v>99.995328473197816</v>
      </c>
      <c r="O730" s="67">
        <f ca="1"/>
        <v>99.99636461008825</v>
      </c>
    </row>
    <row r="731" spans="14:15" x14ac:dyDescent="0.35">
      <c r="N731" s="67">
        <f ca="1"/>
        <v>100.08526100389643</v>
      </c>
      <c r="O731" s="67">
        <f ca="1"/>
        <v>99.998797368482712</v>
      </c>
    </row>
    <row r="732" spans="14:15" x14ac:dyDescent="0.35">
      <c r="N732" s="67">
        <f ca="1"/>
        <v>99.851771889541723</v>
      </c>
      <c r="O732" s="67">
        <f ca="1"/>
        <v>99.992540878218364</v>
      </c>
    </row>
    <row r="733" spans="14:15" x14ac:dyDescent="0.35">
      <c r="N733" s="67">
        <f ca="1"/>
        <v>99.871629214091712</v>
      </c>
      <c r="O733" s="67">
        <f ca="1"/>
        <v>99.9952037945326</v>
      </c>
    </row>
    <row r="734" spans="14:15" x14ac:dyDescent="0.35">
      <c r="N734" s="67">
        <f ca="1"/>
        <v>99.955830559807652</v>
      </c>
      <c r="O734" s="67">
        <f ca="1"/>
        <v>99.999092084344653</v>
      </c>
    </row>
    <row r="735" spans="14:15" x14ac:dyDescent="0.35">
      <c r="N735" s="67">
        <f ca="1"/>
        <v>99.936927483509905</v>
      </c>
      <c r="O735" s="67">
        <f ca="1"/>
        <v>99.98343218713562</v>
      </c>
    </row>
    <row r="736" spans="14:15" x14ac:dyDescent="0.35">
      <c r="N736" s="67">
        <f ca="1"/>
        <v>99.996104197670377</v>
      </c>
      <c r="O736" s="67">
        <f ca="1"/>
        <v>99.988117549026654</v>
      </c>
    </row>
    <row r="737" spans="14:15" x14ac:dyDescent="0.35">
      <c r="N737" s="67">
        <f ca="1"/>
        <v>99.946630718190121</v>
      </c>
      <c r="O737" s="67">
        <f ca="1"/>
        <v>99.992152945494453</v>
      </c>
    </row>
    <row r="738" spans="14:15" x14ac:dyDescent="0.35">
      <c r="N738" s="67">
        <f ca="1"/>
        <v>99.91117338127863</v>
      </c>
      <c r="O738" s="67">
        <f ca="1"/>
        <v>100.00366392261925</v>
      </c>
    </row>
    <row r="739" spans="14:15" x14ac:dyDescent="0.35">
      <c r="N739" s="67">
        <f ca="1"/>
        <v>99.941191092368015</v>
      </c>
      <c r="O739" s="67">
        <f ca="1"/>
        <v>99.992300366196744</v>
      </c>
    </row>
    <row r="740" spans="14:15" x14ac:dyDescent="0.35">
      <c r="N740" s="67">
        <f ca="1"/>
        <v>99.935077365286475</v>
      </c>
      <c r="O740" s="67">
        <f ca="1"/>
        <v>99.987250898623898</v>
      </c>
    </row>
    <row r="741" spans="14:15" x14ac:dyDescent="0.35">
      <c r="N741" s="67">
        <f ca="1"/>
        <v>99.936356132220936</v>
      </c>
      <c r="O741" s="67">
        <f ca="1"/>
        <v>99.995328234352357</v>
      </c>
    </row>
    <row r="742" spans="14:15" x14ac:dyDescent="0.35">
      <c r="N742" s="67">
        <f ca="1"/>
        <v>100.01199883069879</v>
      </c>
      <c r="O742" s="67">
        <f ca="1"/>
        <v>99.986797842959362</v>
      </c>
    </row>
    <row r="743" spans="14:15" x14ac:dyDescent="0.35">
      <c r="N743" s="67">
        <f ca="1"/>
        <v>99.863703744073078</v>
      </c>
      <c r="O743" s="67">
        <f ca="1"/>
        <v>99.984974646764456</v>
      </c>
    </row>
    <row r="744" spans="14:15" x14ac:dyDescent="0.35">
      <c r="N744" s="67">
        <f ca="1"/>
        <v>99.981058976336016</v>
      </c>
      <c r="O744" s="67">
        <f ca="1"/>
        <v>100.00376191543148</v>
      </c>
    </row>
    <row r="745" spans="14:15" x14ac:dyDescent="0.35">
      <c r="N745" s="67">
        <f ca="1"/>
        <v>100.02299729958216</v>
      </c>
      <c r="O745" s="67">
        <f ca="1"/>
        <v>99.99010933628503</v>
      </c>
    </row>
    <row r="746" spans="14:15" x14ac:dyDescent="0.35">
      <c r="N746" s="67">
        <f ca="1"/>
        <v>99.904633768021469</v>
      </c>
      <c r="O746" s="67">
        <f ca="1"/>
        <v>100.00045945298474</v>
      </c>
    </row>
    <row r="747" spans="14:15" x14ac:dyDescent="0.35">
      <c r="N747" s="67">
        <f ca="1"/>
        <v>99.987417353058547</v>
      </c>
      <c r="O747" s="67">
        <f ca="1"/>
        <v>99.977215437582586</v>
      </c>
    </row>
    <row r="748" spans="14:15" x14ac:dyDescent="0.35">
      <c r="N748" s="67">
        <f ca="1"/>
        <v>99.934301752893674</v>
      </c>
      <c r="O748" s="67">
        <f ca="1"/>
        <v>100.00338635098893</v>
      </c>
    </row>
    <row r="749" spans="14:15" x14ac:dyDescent="0.35">
      <c r="N749" s="67">
        <f ca="1"/>
        <v>99.940223709448901</v>
      </c>
      <c r="O749" s="67">
        <f ca="1"/>
        <v>100.01983487952793</v>
      </c>
    </row>
    <row r="750" spans="14:15" x14ac:dyDescent="0.35">
      <c r="N750" s="67">
        <f ca="1"/>
        <v>99.930661660265244</v>
      </c>
      <c r="O750" s="67">
        <f ca="1"/>
        <v>99.995137911491057</v>
      </c>
    </row>
    <row r="751" spans="14:15" x14ac:dyDescent="0.35">
      <c r="N751" s="67">
        <f ca="1"/>
        <v>99.908743183814209</v>
      </c>
      <c r="O751" s="67">
        <f ca="1"/>
        <v>99.994332276374223</v>
      </c>
    </row>
    <row r="752" spans="14:15" x14ac:dyDescent="0.35">
      <c r="N752" s="67">
        <f ca="1"/>
        <v>99.948374736750722</v>
      </c>
      <c r="O752" s="67">
        <f ca="1"/>
        <v>99.996581286268906</v>
      </c>
    </row>
    <row r="753" spans="14:15" x14ac:dyDescent="0.35">
      <c r="N753" s="67">
        <f ca="1"/>
        <v>99.936584029939411</v>
      </c>
      <c r="O753" s="67">
        <f ca="1"/>
        <v>99.995586695979156</v>
      </c>
    </row>
    <row r="754" spans="14:15" x14ac:dyDescent="0.35">
      <c r="N754" s="67">
        <f ca="1"/>
        <v>99.942110848391437</v>
      </c>
      <c r="O754" s="67">
        <f ca="1"/>
        <v>99.993809491534066</v>
      </c>
    </row>
    <row r="755" spans="14:15" x14ac:dyDescent="0.35">
      <c r="N755" s="67">
        <f ca="1"/>
        <v>100.07958272324176</v>
      </c>
      <c r="O755" s="67">
        <f ca="1"/>
        <v>100.00026899929726</v>
      </c>
    </row>
    <row r="756" spans="14:15" x14ac:dyDescent="0.35">
      <c r="N756" s="67">
        <f ca="1"/>
        <v>100.02191304242865</v>
      </c>
      <c r="O756" s="67">
        <f ca="1"/>
        <v>100.00189468100473</v>
      </c>
    </row>
    <row r="757" spans="14:15" x14ac:dyDescent="0.35">
      <c r="N757" s="67">
        <f ca="1"/>
        <v>100.06542869734285</v>
      </c>
      <c r="O757" s="67">
        <f ca="1"/>
        <v>99.993251763418641</v>
      </c>
    </row>
    <row r="758" spans="14:15" x14ac:dyDescent="0.35">
      <c r="N758" s="67">
        <f ca="1"/>
        <v>99.850954490407801</v>
      </c>
      <c r="O758" s="67">
        <f ca="1"/>
        <v>99.995395894619719</v>
      </c>
    </row>
    <row r="759" spans="14:15" x14ac:dyDescent="0.35">
      <c r="N759" s="67">
        <f ca="1"/>
        <v>99.98092096198836</v>
      </c>
      <c r="O759" s="67">
        <f ca="1"/>
        <v>99.997816716125456</v>
      </c>
    </row>
    <row r="760" spans="14:15" x14ac:dyDescent="0.35">
      <c r="N760" s="67">
        <f ca="1"/>
        <v>100.03539774580167</v>
      </c>
      <c r="O760" s="67">
        <f ca="1"/>
        <v>99.978517817483151</v>
      </c>
    </row>
    <row r="761" spans="14:15" x14ac:dyDescent="0.35">
      <c r="N761" s="67">
        <f ca="1"/>
        <v>99.907191315745294</v>
      </c>
      <c r="O761" s="67">
        <f ca="1"/>
        <v>99.983304640844338</v>
      </c>
    </row>
    <row r="762" spans="14:15" x14ac:dyDescent="0.35">
      <c r="N762" s="67">
        <f ca="1"/>
        <v>99.948317477016957</v>
      </c>
      <c r="O762" s="67">
        <f ca="1"/>
        <v>100.00073564633837</v>
      </c>
    </row>
    <row r="763" spans="14:15" x14ac:dyDescent="0.35">
      <c r="N763" s="67">
        <f ca="1"/>
        <v>99.981920678418234</v>
      </c>
      <c r="O763" s="67">
        <f ca="1"/>
        <v>100.00669597138814</v>
      </c>
    </row>
    <row r="764" spans="14:15" x14ac:dyDescent="0.35">
      <c r="N764" s="67">
        <f ca="1"/>
        <v>100.0077243860395</v>
      </c>
      <c r="O764" s="67">
        <f ca="1"/>
        <v>99.992141480406076</v>
      </c>
    </row>
    <row r="765" spans="14:15" x14ac:dyDescent="0.35">
      <c r="N765" s="67">
        <f ca="1"/>
        <v>99.992988456191625</v>
      </c>
      <c r="O765" s="67">
        <f ca="1"/>
        <v>99.985101841327293</v>
      </c>
    </row>
    <row r="766" spans="14:15" x14ac:dyDescent="0.35">
      <c r="N766" s="67">
        <f ca="1"/>
        <v>99.936681897436685</v>
      </c>
      <c r="O766" s="67">
        <f ca="1"/>
        <v>99.976356357241684</v>
      </c>
    </row>
    <row r="767" spans="14:15" x14ac:dyDescent="0.35">
      <c r="N767" s="67">
        <f ca="1"/>
        <v>99.934225647232921</v>
      </c>
      <c r="O767" s="67">
        <f ca="1"/>
        <v>99.999966169091422</v>
      </c>
    </row>
    <row r="768" spans="14:15" x14ac:dyDescent="0.35">
      <c r="N768" s="67">
        <f ca="1"/>
        <v>100.03725595154728</v>
      </c>
      <c r="O768" s="67">
        <f ca="1"/>
        <v>99.999328883186692</v>
      </c>
    </row>
    <row r="769" spans="14:15" x14ac:dyDescent="0.35">
      <c r="N769" s="67">
        <f ca="1"/>
        <v>100.03334944797182</v>
      </c>
      <c r="O769" s="67">
        <f ca="1"/>
        <v>99.990499116407335</v>
      </c>
    </row>
    <row r="770" spans="14:15" x14ac:dyDescent="0.35">
      <c r="N770" s="67">
        <f ca="1"/>
        <v>100.00243315904768</v>
      </c>
      <c r="O770" s="67">
        <f ca="1"/>
        <v>100.00056161586132</v>
      </c>
    </row>
    <row r="771" spans="14:15" x14ac:dyDescent="0.35">
      <c r="N771" s="67">
        <f ca="1"/>
        <v>99.950371580784505</v>
      </c>
      <c r="O771" s="67">
        <f ca="1"/>
        <v>99.99903297235484</v>
      </c>
    </row>
    <row r="772" spans="14:15" x14ac:dyDescent="0.35">
      <c r="N772" s="67">
        <f ca="1"/>
        <v>99.962162246293531</v>
      </c>
      <c r="O772" s="67">
        <f ca="1"/>
        <v>99.987158784816501</v>
      </c>
    </row>
    <row r="773" spans="14:15" x14ac:dyDescent="0.35">
      <c r="N773" s="67">
        <f ca="1"/>
        <v>99.904203542795514</v>
      </c>
      <c r="O773" s="67">
        <f ca="1"/>
        <v>99.981584384748203</v>
      </c>
    </row>
    <row r="774" spans="14:15" x14ac:dyDescent="0.35">
      <c r="N774" s="67">
        <f ca="1"/>
        <v>99.918818939346139</v>
      </c>
      <c r="O774" s="67">
        <f ca="1"/>
        <v>99.985431648720152</v>
      </c>
    </row>
    <row r="775" spans="14:15" x14ac:dyDescent="0.35">
      <c r="N775" s="67">
        <f ca="1"/>
        <v>99.926565893748773</v>
      </c>
      <c r="O775" s="67">
        <f ca="1"/>
        <v>99.995741731161715</v>
      </c>
    </row>
    <row r="776" spans="14:15" x14ac:dyDescent="0.35">
      <c r="N776" s="67">
        <f ca="1"/>
        <v>99.878488491855975</v>
      </c>
      <c r="O776" s="67">
        <f ca="1"/>
        <v>99.978717290159324</v>
      </c>
    </row>
    <row r="777" spans="14:15" x14ac:dyDescent="0.35">
      <c r="N777" s="67">
        <f ca="1"/>
        <v>100.02262883634918</v>
      </c>
      <c r="O777" s="67">
        <f ca="1"/>
        <v>100.01066014557011</v>
      </c>
    </row>
    <row r="778" spans="14:15" x14ac:dyDescent="0.35">
      <c r="N778" s="67">
        <f ca="1"/>
        <v>99.950795895648554</v>
      </c>
      <c r="O778" s="67">
        <f ca="1"/>
        <v>99.983807075773939</v>
      </c>
    </row>
    <row r="779" spans="14:15" x14ac:dyDescent="0.35">
      <c r="N779" s="67">
        <f ca="1"/>
        <v>99.940053943320081</v>
      </c>
      <c r="O779" s="67">
        <f ca="1"/>
        <v>99.985878162760486</v>
      </c>
    </row>
    <row r="780" spans="14:15" x14ac:dyDescent="0.35">
      <c r="N780" s="67">
        <f ca="1"/>
        <v>99.980538435333713</v>
      </c>
      <c r="O780" s="67">
        <f ca="1"/>
        <v>100.00128503773036</v>
      </c>
    </row>
    <row r="781" spans="14:15" x14ac:dyDescent="0.35">
      <c r="N781" s="67">
        <f ca="1"/>
        <v>99.820690457262629</v>
      </c>
      <c r="O781" s="67">
        <f ca="1"/>
        <v>99.994853634427201</v>
      </c>
    </row>
    <row r="782" spans="14:15" x14ac:dyDescent="0.35">
      <c r="N782" s="67">
        <f ca="1"/>
        <v>99.999935511080054</v>
      </c>
      <c r="O782" s="67">
        <f ca="1"/>
        <v>99.973979216253426</v>
      </c>
    </row>
    <row r="783" spans="14:15" x14ac:dyDescent="0.35">
      <c r="N783" s="67">
        <f ca="1"/>
        <v>99.937696453951588</v>
      </c>
      <c r="O783" s="67">
        <f ca="1"/>
        <v>99.988919366520918</v>
      </c>
    </row>
    <row r="784" spans="14:15" x14ac:dyDescent="0.35">
      <c r="N784" s="67">
        <f ca="1"/>
        <v>99.967768878999152</v>
      </c>
      <c r="O784" s="67">
        <f ca="1"/>
        <v>99.985619258283833</v>
      </c>
    </row>
    <row r="785" spans="14:15" x14ac:dyDescent="0.35">
      <c r="N785" s="67">
        <f ca="1"/>
        <v>99.911083766196739</v>
      </c>
      <c r="O785" s="67">
        <f ca="1"/>
        <v>100.00652913934886</v>
      </c>
    </row>
    <row r="786" spans="14:15" x14ac:dyDescent="0.35">
      <c r="N786" s="67">
        <f ca="1"/>
        <v>99.981409100327099</v>
      </c>
      <c r="O786" s="67">
        <f ca="1"/>
        <v>100.00238643649328</v>
      </c>
    </row>
    <row r="787" spans="14:15" x14ac:dyDescent="0.35">
      <c r="N787" s="67">
        <f ca="1"/>
        <v>99.899553096049672</v>
      </c>
      <c r="O787" s="67">
        <f ca="1"/>
        <v>100.00367806761327</v>
      </c>
    </row>
    <row r="788" spans="14:15" x14ac:dyDescent="0.35">
      <c r="N788" s="67">
        <f ca="1"/>
        <v>99.910861686428746</v>
      </c>
      <c r="O788" s="67">
        <f ca="1"/>
        <v>99.972758278572897</v>
      </c>
    </row>
    <row r="789" spans="14:15" x14ac:dyDescent="0.35">
      <c r="N789" s="67">
        <f ca="1"/>
        <v>99.973417980961415</v>
      </c>
      <c r="O789" s="67">
        <f ca="1"/>
        <v>100.00313088278855</v>
      </c>
    </row>
    <row r="790" spans="14:15" x14ac:dyDescent="0.35">
      <c r="N790" s="67">
        <f ca="1"/>
        <v>99.972213106862554</v>
      </c>
      <c r="O790" s="67">
        <f ca="1"/>
        <v>99.9896652836904</v>
      </c>
    </row>
    <row r="791" spans="14:15" x14ac:dyDescent="0.35">
      <c r="N791" s="67">
        <f ca="1"/>
        <v>100.0578990730879</v>
      </c>
      <c r="O791" s="67">
        <f ca="1"/>
        <v>99.988306922476667</v>
      </c>
    </row>
    <row r="792" spans="14:15" x14ac:dyDescent="0.35">
      <c r="N792" s="67">
        <f ca="1"/>
        <v>99.95369974916882</v>
      </c>
      <c r="O792" s="67">
        <f ca="1"/>
        <v>99.995421870474559</v>
      </c>
    </row>
    <row r="793" spans="14:15" x14ac:dyDescent="0.35">
      <c r="N793" s="67">
        <f ca="1"/>
        <v>100.00194082578885</v>
      </c>
      <c r="O793" s="67">
        <f ca="1"/>
        <v>99.992006828216972</v>
      </c>
    </row>
    <row r="794" spans="14:15" x14ac:dyDescent="0.35">
      <c r="N794" s="67">
        <f ca="1"/>
        <v>99.966927591014198</v>
      </c>
      <c r="O794" s="67">
        <f ca="1"/>
        <v>99.969662476771404</v>
      </c>
    </row>
    <row r="795" spans="14:15" x14ac:dyDescent="0.35">
      <c r="N795" s="67">
        <f ca="1"/>
        <v>99.952704379510905</v>
      </c>
      <c r="O795" s="67">
        <f ca="1"/>
        <v>99.989927785133304</v>
      </c>
    </row>
    <row r="796" spans="14:15" x14ac:dyDescent="0.35">
      <c r="N796" s="67">
        <f ca="1"/>
        <v>99.827171833983655</v>
      </c>
      <c r="O796" s="67">
        <f ca="1"/>
        <v>99.992983020720402</v>
      </c>
    </row>
    <row r="797" spans="14:15" x14ac:dyDescent="0.35">
      <c r="N797" s="67">
        <f ca="1"/>
        <v>100.0465170980133</v>
      </c>
      <c r="O797" s="67">
        <f ca="1"/>
        <v>99.982037977741129</v>
      </c>
    </row>
    <row r="798" spans="14:15" x14ac:dyDescent="0.35">
      <c r="N798" s="67">
        <f ca="1"/>
        <v>99.910412366229096</v>
      </c>
      <c r="O798" s="67">
        <f ca="1"/>
        <v>99.986082894992037</v>
      </c>
    </row>
    <row r="799" spans="14:15" x14ac:dyDescent="0.35">
      <c r="N799" s="67">
        <f ca="1"/>
        <v>100.00408919584315</v>
      </c>
      <c r="O799" s="67">
        <f ca="1"/>
        <v>99.982430193917992</v>
      </c>
    </row>
    <row r="800" spans="14:15" x14ac:dyDescent="0.35">
      <c r="N800" s="67">
        <f ca="1"/>
        <v>100.01458332875286</v>
      </c>
      <c r="O800" s="67">
        <f ca="1"/>
        <v>99.994697311362003</v>
      </c>
    </row>
    <row r="801" spans="14:15" x14ac:dyDescent="0.35">
      <c r="N801" s="67">
        <f ca="1"/>
        <v>99.9870411960935</v>
      </c>
      <c r="O801" s="67">
        <f ca="1"/>
        <v>99.991182344538444</v>
      </c>
    </row>
    <row r="802" spans="14:15" x14ac:dyDescent="0.35">
      <c r="N802" s="67">
        <f ca="1"/>
        <v>99.978208719223829</v>
      </c>
      <c r="O802" s="67">
        <f ca="1"/>
        <v>99.978395244264121</v>
      </c>
    </row>
    <row r="803" spans="14:15" x14ac:dyDescent="0.35">
      <c r="N803" s="67">
        <f ca="1"/>
        <v>100.04901092373095</v>
      </c>
      <c r="O803" s="67">
        <f ca="1"/>
        <v>99.99520686536458</v>
      </c>
    </row>
    <row r="804" spans="14:15" x14ac:dyDescent="0.35">
      <c r="N804" s="67">
        <f ca="1"/>
        <v>99.94155263468167</v>
      </c>
      <c r="O804" s="67">
        <f ca="1"/>
        <v>100.00527422358557</v>
      </c>
    </row>
    <row r="805" spans="14:15" x14ac:dyDescent="0.35">
      <c r="N805" s="67">
        <f ca="1"/>
        <v>99.91029596570651</v>
      </c>
      <c r="O805" s="67">
        <f ca="1"/>
        <v>99.980648501852471</v>
      </c>
    </row>
    <row r="806" spans="14:15" x14ac:dyDescent="0.35">
      <c r="N806" s="67">
        <f ca="1"/>
        <v>99.904372554739822</v>
      </c>
      <c r="O806" s="67">
        <f ca="1"/>
        <v>99.99258976594777</v>
      </c>
    </row>
    <row r="807" spans="14:15" x14ac:dyDescent="0.35">
      <c r="N807" s="67">
        <f ca="1"/>
        <v>99.828028702879635</v>
      </c>
      <c r="O807" s="67">
        <f ca="1"/>
        <v>99.974798016025389</v>
      </c>
    </row>
    <row r="808" spans="14:15" x14ac:dyDescent="0.35">
      <c r="N808" s="67">
        <f ca="1"/>
        <v>99.976809958393986</v>
      </c>
      <c r="O808" s="67">
        <f ca="1"/>
        <v>99.989788212080711</v>
      </c>
    </row>
    <row r="809" spans="14:15" x14ac:dyDescent="0.35">
      <c r="N809" s="67">
        <f ca="1"/>
        <v>99.92340993209767</v>
      </c>
      <c r="O809" s="67">
        <f ca="1"/>
        <v>99.980473030882678</v>
      </c>
    </row>
    <row r="810" spans="14:15" x14ac:dyDescent="0.35">
      <c r="N810" s="67">
        <f ca="1"/>
        <v>99.945763350224468</v>
      </c>
      <c r="O810" s="67">
        <f ca="1"/>
        <v>99.988641571968415</v>
      </c>
    </row>
    <row r="811" spans="14:15" x14ac:dyDescent="0.35">
      <c r="N811" s="67">
        <f ca="1"/>
        <v>99.977761077520952</v>
      </c>
      <c r="O811" s="67">
        <f ca="1"/>
        <v>99.97497703575462</v>
      </c>
    </row>
    <row r="812" spans="14:15" x14ac:dyDescent="0.35">
      <c r="N812" s="67">
        <f ca="1"/>
        <v>99.939126151964345</v>
      </c>
      <c r="O812" s="67">
        <f ca="1"/>
        <v>99.98207227693986</v>
      </c>
    </row>
    <row r="813" spans="14:15" x14ac:dyDescent="0.35">
      <c r="N813" s="67">
        <f ca="1"/>
        <v>99.912225271193904</v>
      </c>
      <c r="O813" s="67">
        <f ca="1"/>
        <v>99.988898235699935</v>
      </c>
    </row>
    <row r="814" spans="14:15" x14ac:dyDescent="0.35">
      <c r="N814" s="67">
        <f ca="1"/>
        <v>100.05109050021116</v>
      </c>
      <c r="O814" s="67">
        <f ca="1"/>
        <v>99.998209118087857</v>
      </c>
    </row>
    <row r="815" spans="14:15" x14ac:dyDescent="0.35">
      <c r="N815" s="67">
        <f ca="1"/>
        <v>99.929310839748652</v>
      </c>
      <c r="O815" s="67">
        <f ca="1"/>
        <v>99.974338470042269</v>
      </c>
    </row>
    <row r="816" spans="14:15" x14ac:dyDescent="0.35">
      <c r="N816" s="67">
        <f ca="1"/>
        <v>99.947725796959205</v>
      </c>
      <c r="O816" s="67">
        <f ca="1"/>
        <v>99.982686959174615</v>
      </c>
    </row>
    <row r="817" spans="14:15" x14ac:dyDescent="0.35">
      <c r="N817" s="67">
        <f ca="1"/>
        <v>99.972356954683718</v>
      </c>
      <c r="O817" s="67">
        <f ca="1"/>
        <v>99.988215301417824</v>
      </c>
    </row>
    <row r="818" spans="14:15" x14ac:dyDescent="0.35">
      <c r="N818" s="67">
        <f ca="1"/>
        <v>99.907012910162763</v>
      </c>
      <c r="O818" s="67">
        <f ca="1"/>
        <v>99.990370663326729</v>
      </c>
    </row>
    <row r="819" spans="14:15" x14ac:dyDescent="0.35">
      <c r="N819" s="67">
        <f ca="1"/>
        <v>99.963158662326819</v>
      </c>
      <c r="O819" s="67">
        <f ca="1"/>
        <v>99.994060659136238</v>
      </c>
    </row>
    <row r="820" spans="14:15" x14ac:dyDescent="0.35">
      <c r="N820" s="67">
        <f ca="1"/>
        <v>99.880728860956609</v>
      </c>
      <c r="O820" s="67">
        <f ca="1"/>
        <v>99.992545073147355</v>
      </c>
    </row>
    <row r="821" spans="14:15" x14ac:dyDescent="0.35">
      <c r="N821" s="67">
        <f ca="1"/>
        <v>99.881384438738777</v>
      </c>
      <c r="O821" s="67">
        <f ca="1"/>
        <v>99.976254737803174</v>
      </c>
    </row>
    <row r="822" spans="14:15" x14ac:dyDescent="0.35">
      <c r="N822" s="67">
        <f ca="1"/>
        <v>99.998088958176254</v>
      </c>
      <c r="O822" s="67">
        <f ca="1"/>
        <v>99.985761312769185</v>
      </c>
    </row>
    <row r="823" spans="14:15" x14ac:dyDescent="0.35">
      <c r="N823" s="67">
        <f ca="1"/>
        <v>99.885576777790192</v>
      </c>
      <c r="O823" s="67">
        <f ca="1"/>
        <v>99.99950279534589</v>
      </c>
    </row>
    <row r="824" spans="14:15" x14ac:dyDescent="0.35">
      <c r="N824" s="67">
        <f ca="1"/>
        <v>99.802991152193627</v>
      </c>
      <c r="O824" s="67">
        <f ca="1"/>
        <v>99.986886735327474</v>
      </c>
    </row>
    <row r="825" spans="14:15" x14ac:dyDescent="0.35">
      <c r="N825" s="67">
        <f ca="1"/>
        <v>99.960989978356793</v>
      </c>
      <c r="O825" s="67">
        <f ca="1"/>
        <v>100.0013757913074</v>
      </c>
    </row>
    <row r="826" spans="14:15" x14ac:dyDescent="0.35">
      <c r="N826" s="67">
        <f ca="1"/>
        <v>99.909555864144181</v>
      </c>
      <c r="O826" s="67">
        <f ca="1"/>
        <v>99.987599341685268</v>
      </c>
    </row>
    <row r="827" spans="14:15" x14ac:dyDescent="0.35">
      <c r="N827" s="67">
        <f ca="1"/>
        <v>99.924993487320791</v>
      </c>
      <c r="O827" s="67">
        <f ca="1"/>
        <v>99.987876114501219</v>
      </c>
    </row>
    <row r="828" spans="14:15" x14ac:dyDescent="0.35">
      <c r="N828" s="67">
        <f ca="1"/>
        <v>99.920216532392274</v>
      </c>
      <c r="O828" s="67">
        <f ca="1"/>
        <v>100.00651840087028</v>
      </c>
    </row>
    <row r="829" spans="14:15" x14ac:dyDescent="0.35">
      <c r="N829" s="67">
        <f ca="1"/>
        <v>99.973970997605448</v>
      </c>
      <c r="O829" s="67">
        <f ca="1"/>
        <v>99.976442292420558</v>
      </c>
    </row>
    <row r="830" spans="14:15" x14ac:dyDescent="0.35">
      <c r="N830" s="67">
        <f ca="1"/>
        <v>99.876089288442074</v>
      </c>
      <c r="O830" s="67">
        <f ca="1"/>
        <v>99.988640261054599</v>
      </c>
    </row>
    <row r="831" spans="14:15" x14ac:dyDescent="0.35">
      <c r="N831" s="67">
        <f ca="1"/>
        <v>99.990827584592566</v>
      </c>
      <c r="O831" s="67">
        <f ca="1"/>
        <v>99.977599579888022</v>
      </c>
    </row>
    <row r="832" spans="14:15" x14ac:dyDescent="0.35">
      <c r="N832" s="67">
        <f ca="1"/>
        <v>99.921500599505436</v>
      </c>
      <c r="O832" s="67">
        <f ca="1"/>
        <v>99.994220858082215</v>
      </c>
    </row>
    <row r="833" spans="14:15" x14ac:dyDescent="0.35">
      <c r="N833" s="67">
        <f ca="1"/>
        <v>99.900028867291041</v>
      </c>
      <c r="O833" s="67">
        <f ca="1"/>
        <v>99.993399869974539</v>
      </c>
    </row>
    <row r="834" spans="14:15" x14ac:dyDescent="0.35">
      <c r="N834" s="67">
        <f ca="1"/>
        <v>99.986165791105677</v>
      </c>
      <c r="O834" s="67">
        <f ca="1"/>
        <v>99.987932765131418</v>
      </c>
    </row>
    <row r="835" spans="14:15" x14ac:dyDescent="0.35">
      <c r="N835" s="67">
        <f ca="1"/>
        <v>100.06190930402718</v>
      </c>
      <c r="O835" s="67">
        <f ca="1"/>
        <v>99.994521476127787</v>
      </c>
    </row>
    <row r="836" spans="14:15" x14ac:dyDescent="0.35">
      <c r="N836" s="67">
        <f ca="1"/>
        <v>99.985412235962386</v>
      </c>
      <c r="O836" s="67">
        <f ca="1"/>
        <v>99.995282419243125</v>
      </c>
    </row>
    <row r="837" spans="14:15" x14ac:dyDescent="0.35">
      <c r="N837" s="67">
        <f ca="1"/>
        <v>99.912105372703849</v>
      </c>
      <c r="O837" s="67">
        <f ca="1"/>
        <v>99.974162139617889</v>
      </c>
    </row>
    <row r="838" spans="14:15" x14ac:dyDescent="0.35">
      <c r="N838" s="67">
        <f ca="1"/>
        <v>99.970726328076054</v>
      </c>
      <c r="O838" s="67">
        <f ca="1"/>
        <v>99.982928046983034</v>
      </c>
    </row>
    <row r="839" spans="14:15" x14ac:dyDescent="0.35">
      <c r="N839" s="67">
        <f ca="1"/>
        <v>99.934899687172418</v>
      </c>
      <c r="O839" s="67">
        <f ca="1"/>
        <v>99.990709319431161</v>
      </c>
    </row>
    <row r="840" spans="14:15" x14ac:dyDescent="0.35">
      <c r="N840" s="67">
        <f ca="1"/>
        <v>100.03026228564907</v>
      </c>
      <c r="O840" s="67">
        <f ca="1"/>
        <v>99.993763127289341</v>
      </c>
    </row>
    <row r="841" spans="14:15" x14ac:dyDescent="0.35">
      <c r="N841" s="67">
        <f ca="1"/>
        <v>99.994724712692999</v>
      </c>
      <c r="O841" s="67">
        <f ca="1"/>
        <v>99.981577303530557</v>
      </c>
    </row>
    <row r="842" spans="14:15" x14ac:dyDescent="0.35">
      <c r="N842" s="67">
        <f ca="1"/>
        <v>99.933725099540823</v>
      </c>
      <c r="O842" s="67">
        <f ca="1"/>
        <v>99.998072230461119</v>
      </c>
    </row>
    <row r="843" spans="14:15" x14ac:dyDescent="0.35">
      <c r="N843" s="67">
        <f ca="1"/>
        <v>99.932576595942407</v>
      </c>
      <c r="O843" s="67">
        <f ca="1"/>
        <v>99.98695203178147</v>
      </c>
    </row>
    <row r="844" spans="14:15" x14ac:dyDescent="0.35">
      <c r="N844" s="67">
        <f ca="1"/>
        <v>99.994529716203374</v>
      </c>
      <c r="O844" s="67">
        <f ca="1"/>
        <v>99.997168464262572</v>
      </c>
    </row>
    <row r="845" spans="14:15" x14ac:dyDescent="0.35">
      <c r="N845" s="67">
        <f ca="1"/>
        <v>99.995891670869028</v>
      </c>
      <c r="O845" s="67">
        <f ca="1"/>
        <v>99.993207536279257</v>
      </c>
    </row>
    <row r="846" spans="14:15" x14ac:dyDescent="0.35">
      <c r="N846" s="67">
        <f ca="1"/>
        <v>99.960643345931814</v>
      </c>
      <c r="O846" s="67">
        <f ca="1"/>
        <v>99.968070225043235</v>
      </c>
    </row>
    <row r="847" spans="14:15" x14ac:dyDescent="0.35">
      <c r="N847" s="67">
        <f ca="1"/>
        <v>99.94073324443265</v>
      </c>
      <c r="O847" s="67">
        <f ca="1"/>
        <v>99.987548691511819</v>
      </c>
    </row>
    <row r="848" spans="14:15" x14ac:dyDescent="0.35">
      <c r="N848" s="67">
        <f ca="1"/>
        <v>99.937744246361859</v>
      </c>
      <c r="O848" s="67">
        <f ca="1"/>
        <v>99.986184615252625</v>
      </c>
    </row>
    <row r="849" spans="14:15" x14ac:dyDescent="0.35">
      <c r="N849" s="67">
        <f ca="1"/>
        <v>99.96770437250764</v>
      </c>
      <c r="O849" s="67">
        <f ca="1"/>
        <v>99.989036853944654</v>
      </c>
    </row>
    <row r="850" spans="14:15" x14ac:dyDescent="0.35">
      <c r="N850" s="67">
        <f ca="1"/>
        <v>99.943644387227408</v>
      </c>
      <c r="O850" s="67">
        <f ca="1"/>
        <v>99.977520766586949</v>
      </c>
    </row>
    <row r="851" spans="14:15" x14ac:dyDescent="0.35">
      <c r="N851" s="67">
        <f ca="1"/>
        <v>99.90244094012408</v>
      </c>
      <c r="O851" s="67">
        <f ca="1"/>
        <v>99.99343406653658</v>
      </c>
    </row>
    <row r="852" spans="14:15" x14ac:dyDescent="0.35">
      <c r="N852" s="67">
        <f ca="1"/>
        <v>100.03606919240464</v>
      </c>
      <c r="O852" s="67">
        <f ca="1"/>
        <v>99.9800814820521</v>
      </c>
    </row>
    <row r="853" spans="14:15" x14ac:dyDescent="0.35">
      <c r="N853" s="67">
        <f ca="1"/>
        <v>99.995646517634739</v>
      </c>
      <c r="O853" s="67">
        <f ca="1"/>
        <v>100.00829656146476</v>
      </c>
    </row>
    <row r="854" spans="14:15" x14ac:dyDescent="0.35">
      <c r="N854" s="67">
        <f ca="1"/>
        <v>99.826935309117076</v>
      </c>
      <c r="O854" s="67">
        <f ca="1"/>
        <v>99.997648603116801</v>
      </c>
    </row>
    <row r="855" spans="14:15" x14ac:dyDescent="0.35">
      <c r="N855" s="67">
        <f ca="1"/>
        <v>99.973345258038421</v>
      </c>
      <c r="O855" s="67">
        <f ca="1"/>
        <v>100.00422055142337</v>
      </c>
    </row>
    <row r="856" spans="14:15" x14ac:dyDescent="0.35">
      <c r="N856" s="67">
        <f ca="1"/>
        <v>99.868220673312962</v>
      </c>
      <c r="O856" s="67">
        <f ca="1"/>
        <v>99.993380245319358</v>
      </c>
    </row>
    <row r="857" spans="14:15" x14ac:dyDescent="0.35">
      <c r="N857" s="67">
        <f ca="1"/>
        <v>99.916268493287291</v>
      </c>
      <c r="O857" s="67">
        <f ca="1"/>
        <v>99.994830400874562</v>
      </c>
    </row>
    <row r="858" spans="14:15" x14ac:dyDescent="0.35">
      <c r="N858" s="67">
        <f ca="1"/>
        <v>99.977453454068012</v>
      </c>
      <c r="O858" s="67">
        <f ca="1"/>
        <v>99.991315236601281</v>
      </c>
    </row>
    <row r="859" spans="14:15" x14ac:dyDescent="0.35">
      <c r="N859" s="67">
        <f ca="1"/>
        <v>99.878752724760417</v>
      </c>
      <c r="O859" s="67">
        <f ca="1"/>
        <v>99.999707451992478</v>
      </c>
    </row>
    <row r="860" spans="14:15" x14ac:dyDescent="0.35">
      <c r="N860" s="67">
        <f ca="1"/>
        <v>99.965293335481576</v>
      </c>
      <c r="O860" s="67">
        <f ca="1"/>
        <v>99.99262131403448</v>
      </c>
    </row>
    <row r="861" spans="14:15" x14ac:dyDescent="0.35">
      <c r="N861" s="67">
        <f ca="1"/>
        <v>99.952696285020167</v>
      </c>
      <c r="O861" s="67">
        <f ca="1"/>
        <v>100.00160622018049</v>
      </c>
    </row>
    <row r="862" spans="14:15" x14ac:dyDescent="0.35">
      <c r="N862" s="67">
        <f ca="1"/>
        <v>99.921364145254785</v>
      </c>
      <c r="O862" s="67">
        <f ca="1"/>
        <v>99.993949096581119</v>
      </c>
    </row>
    <row r="863" spans="14:15" x14ac:dyDescent="0.35">
      <c r="N863" s="67">
        <f ca="1"/>
        <v>99.966351948190024</v>
      </c>
      <c r="O863" s="67">
        <f ca="1"/>
        <v>99.999488985325243</v>
      </c>
    </row>
    <row r="864" spans="14:15" x14ac:dyDescent="0.35">
      <c r="N864" s="67">
        <f ca="1"/>
        <v>99.934414426785295</v>
      </c>
      <c r="O864" s="67">
        <f ca="1"/>
        <v>100.00689648093274</v>
      </c>
    </row>
    <row r="865" spans="14:15" x14ac:dyDescent="0.35">
      <c r="N865" s="67">
        <f ca="1"/>
        <v>100.10230362745527</v>
      </c>
      <c r="O865" s="67">
        <f ca="1"/>
        <v>99.99173913077378</v>
      </c>
    </row>
    <row r="866" spans="14:15" x14ac:dyDescent="0.35">
      <c r="N866" s="67">
        <f ca="1"/>
        <v>99.895561533110609</v>
      </c>
      <c r="O866" s="67">
        <f ca="1"/>
        <v>99.996490579046352</v>
      </c>
    </row>
    <row r="867" spans="14:15" x14ac:dyDescent="0.35">
      <c r="N867" s="67">
        <f ca="1"/>
        <v>99.99761232434598</v>
      </c>
      <c r="O867" s="67">
        <f ca="1"/>
        <v>100.00037553766833</v>
      </c>
    </row>
    <row r="868" spans="14:15" x14ac:dyDescent="0.35">
      <c r="N868" s="67">
        <f ca="1"/>
        <v>99.946010767649625</v>
      </c>
      <c r="O868" s="67">
        <f ca="1"/>
        <v>100.01246283412215</v>
      </c>
    </row>
    <row r="869" spans="14:15" x14ac:dyDescent="0.35">
      <c r="N869" s="67">
        <f ca="1"/>
        <v>99.961598066005251</v>
      </c>
      <c r="O869" s="67">
        <f ca="1"/>
        <v>100.01679272094857</v>
      </c>
    </row>
    <row r="870" spans="14:15" x14ac:dyDescent="0.35">
      <c r="N870" s="67">
        <f ca="1"/>
        <v>100.05087080506537</v>
      </c>
      <c r="O870" s="67">
        <f ca="1"/>
        <v>100.00441471136716</v>
      </c>
    </row>
    <row r="871" spans="14:15" x14ac:dyDescent="0.35">
      <c r="N871" s="67">
        <f ca="1"/>
        <v>100.02959646994765</v>
      </c>
      <c r="O871" s="67">
        <f ca="1"/>
        <v>99.990766467374485</v>
      </c>
    </row>
    <row r="872" spans="14:15" x14ac:dyDescent="0.35">
      <c r="N872" s="67">
        <f ca="1"/>
        <v>99.950671144639983</v>
      </c>
      <c r="O872" s="67">
        <f ca="1"/>
        <v>99.985710510010804</v>
      </c>
    </row>
    <row r="873" spans="14:15" x14ac:dyDescent="0.35">
      <c r="N873" s="67">
        <f ca="1"/>
        <v>99.881960617291895</v>
      </c>
      <c r="O873" s="67">
        <f ca="1"/>
        <v>99.9808492224075</v>
      </c>
    </row>
    <row r="874" spans="14:15" x14ac:dyDescent="0.35">
      <c r="N874" s="67">
        <f ca="1"/>
        <v>99.915659590206417</v>
      </c>
      <c r="O874" s="67">
        <f ca="1"/>
        <v>99.967258683566271</v>
      </c>
    </row>
    <row r="875" spans="14:15" x14ac:dyDescent="0.35">
      <c r="N875" s="67">
        <f ca="1"/>
        <v>100.06299200536306</v>
      </c>
      <c r="O875" s="67">
        <f ca="1"/>
        <v>99.992475798960754</v>
      </c>
    </row>
    <row r="876" spans="14:15" x14ac:dyDescent="0.35">
      <c r="N876" s="67">
        <f ca="1"/>
        <v>99.940490775898652</v>
      </c>
      <c r="O876" s="67">
        <f ca="1"/>
        <v>99.980342164034965</v>
      </c>
    </row>
    <row r="877" spans="14:15" x14ac:dyDescent="0.35">
      <c r="N877" s="67">
        <f ca="1"/>
        <v>99.960532730575025</v>
      </c>
      <c r="O877" s="67">
        <f ca="1"/>
        <v>99.998656563835709</v>
      </c>
    </row>
    <row r="878" spans="14:15" x14ac:dyDescent="0.35">
      <c r="N878" s="67">
        <f ca="1"/>
        <v>100.0491130054269</v>
      </c>
      <c r="O878" s="67">
        <f ca="1"/>
        <v>99.99167141617437</v>
      </c>
    </row>
    <row r="879" spans="14:15" x14ac:dyDescent="0.35">
      <c r="N879" s="67">
        <f ca="1"/>
        <v>100.03946353956565</v>
      </c>
      <c r="O879" s="67">
        <f ca="1"/>
        <v>99.999469452776864</v>
      </c>
    </row>
    <row r="880" spans="14:15" x14ac:dyDescent="0.35">
      <c r="N880" s="67">
        <f ca="1"/>
        <v>99.872057849584507</v>
      </c>
      <c r="O880" s="67">
        <f ca="1"/>
        <v>99.998248353701968</v>
      </c>
    </row>
    <row r="881" spans="14:15" x14ac:dyDescent="0.35">
      <c r="N881" s="67">
        <f ca="1"/>
        <v>99.973996675856483</v>
      </c>
      <c r="O881" s="67">
        <f ca="1"/>
        <v>99.974304382537142</v>
      </c>
    </row>
    <row r="882" spans="14:15" x14ac:dyDescent="0.35">
      <c r="N882" s="67">
        <f ca="1"/>
        <v>99.984301871393484</v>
      </c>
      <c r="O882" s="67">
        <f ca="1"/>
        <v>99.976212601405535</v>
      </c>
    </row>
    <row r="883" spans="14:15" x14ac:dyDescent="0.35">
      <c r="N883" s="67">
        <f ca="1"/>
        <v>100.00881371517727</v>
      </c>
      <c r="O883" s="67">
        <f ca="1"/>
        <v>99.989914871019593</v>
      </c>
    </row>
    <row r="884" spans="14:15" x14ac:dyDescent="0.35">
      <c r="N884" s="67">
        <f ca="1"/>
        <v>99.985369322455583</v>
      </c>
      <c r="O884" s="67">
        <f ca="1"/>
        <v>99.980075499194086</v>
      </c>
    </row>
    <row r="885" spans="14:15" x14ac:dyDescent="0.35">
      <c r="N885" s="67">
        <f ca="1"/>
        <v>99.970889046119638</v>
      </c>
      <c r="O885" s="67">
        <f ca="1"/>
        <v>99.98569040901819</v>
      </c>
    </row>
    <row r="886" spans="14:15" x14ac:dyDescent="0.35">
      <c r="N886" s="67">
        <f ca="1"/>
        <v>99.904563761008305</v>
      </c>
      <c r="O886" s="67">
        <f ca="1"/>
        <v>99.990593038619807</v>
      </c>
    </row>
    <row r="887" spans="14:15" x14ac:dyDescent="0.35">
      <c r="N887" s="67">
        <f ca="1"/>
        <v>100.00868801997289</v>
      </c>
      <c r="O887" s="67">
        <f ca="1"/>
        <v>99.988109341916811</v>
      </c>
    </row>
    <row r="888" spans="14:15" x14ac:dyDescent="0.35">
      <c r="N888" s="67">
        <f ca="1"/>
        <v>99.929592063156861</v>
      </c>
      <c r="O888" s="67">
        <f ca="1"/>
        <v>100.00091985071924</v>
      </c>
    </row>
    <row r="889" spans="14:15" x14ac:dyDescent="0.35">
      <c r="N889" s="67">
        <f ca="1"/>
        <v>99.893140263408696</v>
      </c>
      <c r="O889" s="67">
        <f ca="1"/>
        <v>99.992624757120211</v>
      </c>
    </row>
    <row r="890" spans="14:15" x14ac:dyDescent="0.35">
      <c r="N890" s="67">
        <f ca="1"/>
        <v>99.843962165945683</v>
      </c>
      <c r="O890" s="67">
        <f ca="1"/>
        <v>100.00116909848367</v>
      </c>
    </row>
    <row r="891" spans="14:15" x14ac:dyDescent="0.35">
      <c r="N891" s="67">
        <f ca="1"/>
        <v>99.922251823262343</v>
      </c>
      <c r="O891" s="67">
        <f ca="1"/>
        <v>100.00595531637413</v>
      </c>
    </row>
    <row r="892" spans="14:15" x14ac:dyDescent="0.35">
      <c r="N892" s="67">
        <f ca="1"/>
        <v>100.00199376375353</v>
      </c>
      <c r="O892" s="67">
        <f ca="1"/>
        <v>99.98124081807471</v>
      </c>
    </row>
    <row r="893" spans="14:15" x14ac:dyDescent="0.35">
      <c r="N893" s="67">
        <f ca="1"/>
        <v>99.925139105887283</v>
      </c>
      <c r="O893" s="67">
        <f ca="1"/>
        <v>99.988925400882351</v>
      </c>
    </row>
    <row r="894" spans="14:15" x14ac:dyDescent="0.35">
      <c r="N894" s="67">
        <f ca="1"/>
        <v>99.929571508354442</v>
      </c>
      <c r="O894" s="67">
        <f ca="1"/>
        <v>99.999785302267526</v>
      </c>
    </row>
    <row r="895" spans="14:15" x14ac:dyDescent="0.35">
      <c r="N895" s="67">
        <f ca="1"/>
        <v>99.990196566400897</v>
      </c>
      <c r="O895" s="67">
        <f ca="1"/>
        <v>99.981138326573202</v>
      </c>
    </row>
    <row r="896" spans="14:15" x14ac:dyDescent="0.35">
      <c r="N896" s="67">
        <f ca="1"/>
        <v>99.962763008926558</v>
      </c>
      <c r="O896" s="67">
        <f ca="1"/>
        <v>99.990828530062686</v>
      </c>
    </row>
    <row r="897" spans="14:15" x14ac:dyDescent="0.35">
      <c r="N897" s="67">
        <f ca="1"/>
        <v>100.02878510623334</v>
      </c>
      <c r="O897" s="67">
        <f ca="1"/>
        <v>99.976001376909593</v>
      </c>
    </row>
    <row r="898" spans="14:15" x14ac:dyDescent="0.35">
      <c r="N898" s="67">
        <f ca="1"/>
        <v>99.945219260310253</v>
      </c>
      <c r="O898" s="67">
        <f ca="1"/>
        <v>99.990190689771438</v>
      </c>
    </row>
    <row r="899" spans="14:15" x14ac:dyDescent="0.35">
      <c r="N899" s="67">
        <f ca="1"/>
        <v>99.981284480230272</v>
      </c>
      <c r="O899" s="67">
        <f ca="1"/>
        <v>99.969672808015375</v>
      </c>
    </row>
    <row r="900" spans="14:15" x14ac:dyDescent="0.35">
      <c r="N900" s="67">
        <f ca="1"/>
        <v>99.942709673281556</v>
      </c>
      <c r="O900" s="67">
        <f ca="1"/>
        <v>99.984341647799226</v>
      </c>
    </row>
    <row r="901" spans="14:15" x14ac:dyDescent="0.35">
      <c r="N901" s="67">
        <f ca="1"/>
        <v>99.958857033467439</v>
      </c>
      <c r="O901" s="67">
        <f ca="1"/>
        <v>99.995903490313779</v>
      </c>
    </row>
    <row r="902" spans="14:15" x14ac:dyDescent="0.35">
      <c r="N902" s="67">
        <f ca="1"/>
        <v>99.807685858393071</v>
      </c>
      <c r="O902" s="67">
        <f ca="1"/>
        <v>100.00095053714551</v>
      </c>
    </row>
    <row r="903" spans="14:15" x14ac:dyDescent="0.35">
      <c r="N903" s="67">
        <f ca="1"/>
        <v>100.01124605260344</v>
      </c>
      <c r="O903" s="67">
        <f ca="1"/>
        <v>99.992905059103279</v>
      </c>
    </row>
    <row r="904" spans="14:15" x14ac:dyDescent="0.35">
      <c r="N904" s="67">
        <f ca="1"/>
        <v>99.977492878657102</v>
      </c>
      <c r="O904" s="67">
        <f ca="1"/>
        <v>99.98438621174023</v>
      </c>
    </row>
    <row r="905" spans="14:15" x14ac:dyDescent="0.35">
      <c r="N905" s="67">
        <f ca="1"/>
        <v>99.951505334637702</v>
      </c>
      <c r="O905" s="67">
        <f ca="1"/>
        <v>99.996867903534621</v>
      </c>
    </row>
    <row r="906" spans="14:15" x14ac:dyDescent="0.35">
      <c r="N906" s="67">
        <f ca="1"/>
        <v>99.877733187055327</v>
      </c>
      <c r="O906" s="67">
        <f ca="1"/>
        <v>99.982643951838526</v>
      </c>
    </row>
    <row r="907" spans="14:15" x14ac:dyDescent="0.35">
      <c r="N907" s="67">
        <f ca="1"/>
        <v>99.867192262081829</v>
      </c>
      <c r="O907" s="67">
        <f ca="1"/>
        <v>99.992898906698855</v>
      </c>
    </row>
    <row r="908" spans="14:15" x14ac:dyDescent="0.35">
      <c r="N908" s="67">
        <f ca="1"/>
        <v>99.930036378743182</v>
      </c>
      <c r="O908" s="67">
        <f ca="1"/>
        <v>99.986628852862822</v>
      </c>
    </row>
    <row r="909" spans="14:15" x14ac:dyDescent="0.35">
      <c r="N909" s="67">
        <f ca="1"/>
        <v>99.860993060458028</v>
      </c>
      <c r="O909" s="67">
        <f ca="1"/>
        <v>99.998745917411924</v>
      </c>
    </row>
    <row r="910" spans="14:15" x14ac:dyDescent="0.35">
      <c r="N910" s="67">
        <f ca="1"/>
        <v>99.952116614616472</v>
      </c>
      <c r="O910" s="67">
        <f ca="1"/>
        <v>100.00120760283383</v>
      </c>
    </row>
    <row r="911" spans="14:15" x14ac:dyDescent="0.35">
      <c r="N911" s="67">
        <f ca="1"/>
        <v>99.974159781804843</v>
      </c>
      <c r="O911" s="67">
        <f ca="1"/>
        <v>99.984280743995683</v>
      </c>
    </row>
    <row r="912" spans="14:15" x14ac:dyDescent="0.35">
      <c r="N912" s="67">
        <f ca="1"/>
        <v>99.988313151983107</v>
      </c>
      <c r="O912" s="67">
        <f ca="1"/>
        <v>99.973502021969765</v>
      </c>
    </row>
    <row r="913" spans="14:15" x14ac:dyDescent="0.35">
      <c r="N913" s="67">
        <f ca="1"/>
        <v>99.924467614852176</v>
      </c>
      <c r="O913" s="67">
        <f ca="1"/>
        <v>99.992892373347047</v>
      </c>
    </row>
    <row r="914" spans="14:15" x14ac:dyDescent="0.35">
      <c r="N914" s="67">
        <f ca="1"/>
        <v>99.917085971250188</v>
      </c>
      <c r="O914" s="67">
        <f ca="1"/>
        <v>99.996891577245734</v>
      </c>
    </row>
    <row r="915" spans="14:15" x14ac:dyDescent="0.35">
      <c r="N915" s="67">
        <f ca="1"/>
        <v>99.868016278616551</v>
      </c>
      <c r="O915" s="67">
        <f ca="1"/>
        <v>99.979167450261457</v>
      </c>
    </row>
    <row r="916" spans="14:15" x14ac:dyDescent="0.35">
      <c r="N916" s="67">
        <f ca="1"/>
        <v>99.963314041888964</v>
      </c>
      <c r="O916" s="67">
        <f ca="1"/>
        <v>99.969983490420873</v>
      </c>
    </row>
    <row r="917" spans="14:15" x14ac:dyDescent="0.35">
      <c r="N917" s="67">
        <f ca="1"/>
        <v>99.948777158191774</v>
      </c>
      <c r="O917" s="67">
        <f ca="1"/>
        <v>99.993188328605711</v>
      </c>
    </row>
    <row r="918" spans="14:15" x14ac:dyDescent="0.35">
      <c r="N918" s="67">
        <f ca="1"/>
        <v>99.899660565981449</v>
      </c>
      <c r="O918" s="67">
        <f ca="1"/>
        <v>99.979436962748338</v>
      </c>
    </row>
    <row r="919" spans="14:15" x14ac:dyDescent="0.35">
      <c r="N919" s="67">
        <f ca="1"/>
        <v>99.894939383436764</v>
      </c>
      <c r="O919" s="67">
        <f ca="1"/>
        <v>99.995096624313433</v>
      </c>
    </row>
    <row r="920" spans="14:15" x14ac:dyDescent="0.35">
      <c r="N920" s="67">
        <f ca="1"/>
        <v>99.999948539326155</v>
      </c>
      <c r="O920" s="67">
        <f ca="1"/>
        <v>99.996950322853195</v>
      </c>
    </row>
    <row r="921" spans="14:15" x14ac:dyDescent="0.35">
      <c r="N921" s="67">
        <f ca="1"/>
        <v>99.996529426229699</v>
      </c>
      <c r="O921" s="67">
        <f ca="1"/>
        <v>99.99568305541645</v>
      </c>
    </row>
    <row r="922" spans="14:15" x14ac:dyDescent="0.35">
      <c r="N922" s="67">
        <f ca="1"/>
        <v>100.01326795358428</v>
      </c>
      <c r="O922" s="67">
        <f ca="1"/>
        <v>99.996075705058772</v>
      </c>
    </row>
    <row r="923" spans="14:15" x14ac:dyDescent="0.35">
      <c r="N923" s="67">
        <f ca="1"/>
        <v>99.917345867109887</v>
      </c>
      <c r="O923" s="67">
        <f ca="1"/>
        <v>99.979398996041397</v>
      </c>
    </row>
    <row r="924" spans="14:15" x14ac:dyDescent="0.35">
      <c r="N924" s="67">
        <f ca="1"/>
        <v>99.998452446548484</v>
      </c>
      <c r="O924" s="67">
        <f ca="1"/>
        <v>100.00290146300797</v>
      </c>
    </row>
    <row r="925" spans="14:15" x14ac:dyDescent="0.35">
      <c r="N925" s="67">
        <f ca="1"/>
        <v>99.92524794088213</v>
      </c>
      <c r="O925" s="67">
        <f ca="1"/>
        <v>99.982727630740769</v>
      </c>
    </row>
    <row r="926" spans="14:15" x14ac:dyDescent="0.35">
      <c r="N926" s="67">
        <f ca="1"/>
        <v>99.96320651500865</v>
      </c>
      <c r="O926" s="67">
        <f ca="1"/>
        <v>99.991980475589472</v>
      </c>
    </row>
    <row r="927" spans="14:15" x14ac:dyDescent="0.35">
      <c r="N927" s="67">
        <f ca="1"/>
        <v>99.941344449273245</v>
      </c>
      <c r="O927" s="67">
        <f ca="1"/>
        <v>99.997617221170572</v>
      </c>
    </row>
    <row r="928" spans="14:15" x14ac:dyDescent="0.35">
      <c r="N928" s="67">
        <f ca="1"/>
        <v>99.944791620905363</v>
      </c>
      <c r="O928" s="67">
        <f ca="1"/>
        <v>99.978611826363249</v>
      </c>
    </row>
    <row r="929" spans="14:15" x14ac:dyDescent="0.35">
      <c r="N929" s="67">
        <f ca="1"/>
        <v>100.01036042326839</v>
      </c>
      <c r="O929" s="67">
        <f ca="1"/>
        <v>99.983025274564838</v>
      </c>
    </row>
    <row r="930" spans="14:15" x14ac:dyDescent="0.35">
      <c r="N930" s="67">
        <f ca="1"/>
        <v>99.973988964221334</v>
      </c>
      <c r="O930" s="67">
        <f ca="1"/>
        <v>99.998068739432995</v>
      </c>
    </row>
    <row r="931" spans="14:15" x14ac:dyDescent="0.35">
      <c r="N931" s="67">
        <f ca="1"/>
        <v>99.969219890447064</v>
      </c>
      <c r="O931" s="67">
        <f ca="1"/>
        <v>100.00061443499365</v>
      </c>
    </row>
    <row r="932" spans="14:15" x14ac:dyDescent="0.35">
      <c r="N932" s="67">
        <f ca="1"/>
        <v>99.968565728016557</v>
      </c>
      <c r="O932" s="67">
        <f ca="1"/>
        <v>99.988694272943249</v>
      </c>
    </row>
    <row r="933" spans="14:15" x14ac:dyDescent="0.35">
      <c r="N933" s="67">
        <f ca="1"/>
        <v>99.987556906083768</v>
      </c>
      <c r="O933" s="67">
        <f ca="1"/>
        <v>100.01086665271411</v>
      </c>
    </row>
    <row r="934" spans="14:15" x14ac:dyDescent="0.35">
      <c r="N934" s="67">
        <f ca="1"/>
        <v>99.929579218885465</v>
      </c>
      <c r="O934" s="67">
        <f ca="1"/>
        <v>99.989472920361635</v>
      </c>
    </row>
    <row r="935" spans="14:15" x14ac:dyDescent="0.35">
      <c r="N935" s="67">
        <f ca="1"/>
        <v>99.966622615514822</v>
      </c>
      <c r="O935" s="67">
        <f ca="1"/>
        <v>99.979903377588087</v>
      </c>
    </row>
    <row r="936" spans="14:15" x14ac:dyDescent="0.35">
      <c r="N936" s="67">
        <f ca="1"/>
        <v>99.936177465852623</v>
      </c>
      <c r="O936" s="67">
        <f ca="1"/>
        <v>99.999433603661984</v>
      </c>
    </row>
    <row r="937" spans="14:15" x14ac:dyDescent="0.35">
      <c r="N937" s="67">
        <f ca="1"/>
        <v>99.933154153467882</v>
      </c>
      <c r="O937" s="67">
        <f ca="1"/>
        <v>100.00320747302729</v>
      </c>
    </row>
    <row r="938" spans="14:15" x14ac:dyDescent="0.35">
      <c r="N938" s="67">
        <f ca="1"/>
        <v>99.853850185673011</v>
      </c>
      <c r="O938" s="67">
        <f ca="1"/>
        <v>99.983177523970326</v>
      </c>
    </row>
    <row r="939" spans="14:15" x14ac:dyDescent="0.35">
      <c r="N939" s="67">
        <f ca="1"/>
        <v>99.939473389547572</v>
      </c>
      <c r="O939" s="67">
        <f ca="1"/>
        <v>99.98049998631744</v>
      </c>
    </row>
    <row r="940" spans="14:15" x14ac:dyDescent="0.35">
      <c r="N940" s="67">
        <f ca="1"/>
        <v>99.987467800237724</v>
      </c>
      <c r="O940" s="67">
        <f ca="1"/>
        <v>99.998227237510832</v>
      </c>
    </row>
    <row r="941" spans="14:15" x14ac:dyDescent="0.35">
      <c r="N941" s="67">
        <f ca="1"/>
        <v>99.871205999411302</v>
      </c>
      <c r="O941" s="67">
        <f ca="1"/>
        <v>99.974848251196804</v>
      </c>
    </row>
    <row r="942" spans="14:15" x14ac:dyDescent="0.35">
      <c r="N942" s="67">
        <f ca="1"/>
        <v>100.04079806950249</v>
      </c>
      <c r="O942" s="67">
        <f ca="1"/>
        <v>99.979019799608494</v>
      </c>
    </row>
    <row r="943" spans="14:15" x14ac:dyDescent="0.35">
      <c r="N943" s="67">
        <f ca="1"/>
        <v>99.881808078531364</v>
      </c>
      <c r="O943" s="67">
        <f ca="1"/>
        <v>99.991302345958616</v>
      </c>
    </row>
    <row r="944" spans="14:15" x14ac:dyDescent="0.35">
      <c r="N944" s="67">
        <f ca="1"/>
        <v>100.02876585290406</v>
      </c>
      <c r="O944" s="67">
        <f ca="1"/>
        <v>99.987320577484468</v>
      </c>
    </row>
    <row r="945" spans="14:15" x14ac:dyDescent="0.35">
      <c r="N945" s="67">
        <f ca="1"/>
        <v>99.996670002722837</v>
      </c>
      <c r="O945" s="67">
        <f ca="1"/>
        <v>99.993216124736861</v>
      </c>
    </row>
    <row r="946" spans="14:15" x14ac:dyDescent="0.35">
      <c r="N946" s="67">
        <f ca="1"/>
        <v>100.00607935403669</v>
      </c>
      <c r="O946" s="67">
        <f ca="1"/>
        <v>100.00262080634839</v>
      </c>
    </row>
    <row r="947" spans="14:15" x14ac:dyDescent="0.35">
      <c r="N947" s="67">
        <f ca="1"/>
        <v>99.932179913696771</v>
      </c>
      <c r="O947" s="67">
        <f ca="1"/>
        <v>100.00430080465497</v>
      </c>
    </row>
    <row r="948" spans="14:15" x14ac:dyDescent="0.35">
      <c r="N948" s="67">
        <f ca="1"/>
        <v>99.969081506072285</v>
      </c>
      <c r="O948" s="67">
        <f ca="1"/>
        <v>99.983655905567076</v>
      </c>
    </row>
    <row r="949" spans="14:15" x14ac:dyDescent="0.35">
      <c r="N949" s="67">
        <f ca="1"/>
        <v>99.999552055262853</v>
      </c>
      <c r="O949" s="67">
        <f ca="1"/>
        <v>99.988504428739148</v>
      </c>
    </row>
    <row r="950" spans="14:15" x14ac:dyDescent="0.35">
      <c r="N950" s="67">
        <f ca="1"/>
        <v>99.929276182874943</v>
      </c>
      <c r="O950" s="67">
        <f ca="1"/>
        <v>99.995264764130823</v>
      </c>
    </row>
    <row r="951" spans="14:15" x14ac:dyDescent="0.35">
      <c r="N951" s="67">
        <f ca="1"/>
        <v>99.967480786889979</v>
      </c>
      <c r="O951" s="67">
        <f ca="1"/>
        <v>99.989340015298666</v>
      </c>
    </row>
    <row r="952" spans="14:15" x14ac:dyDescent="0.35">
      <c r="N952" s="67">
        <f ca="1"/>
        <v>99.908935853757001</v>
      </c>
      <c r="O952" s="67">
        <f ca="1"/>
        <v>99.983855401810089</v>
      </c>
    </row>
    <row r="953" spans="14:15" x14ac:dyDescent="0.35">
      <c r="N953" s="67">
        <f ca="1"/>
        <v>99.973989287585113</v>
      </c>
      <c r="O953" s="67">
        <f ca="1"/>
        <v>99.988989597372424</v>
      </c>
    </row>
    <row r="954" spans="14:15" x14ac:dyDescent="0.35">
      <c r="N954" s="67">
        <f ca="1"/>
        <v>99.912627423176872</v>
      </c>
      <c r="O954" s="67">
        <f ca="1"/>
        <v>100.0001432879161</v>
      </c>
    </row>
    <row r="955" spans="14:15" x14ac:dyDescent="0.35">
      <c r="N955" s="67">
        <f ca="1"/>
        <v>99.840495124422645</v>
      </c>
      <c r="O955" s="67">
        <f ca="1"/>
        <v>99.97749538645985</v>
      </c>
    </row>
    <row r="956" spans="14:15" x14ac:dyDescent="0.35">
      <c r="N956" s="67">
        <f ca="1"/>
        <v>99.876856438098557</v>
      </c>
      <c r="O956" s="67">
        <f ca="1"/>
        <v>99.982260245393022</v>
      </c>
    </row>
    <row r="957" spans="14:15" x14ac:dyDescent="0.35">
      <c r="N957" s="67">
        <f ca="1"/>
        <v>99.987652482092599</v>
      </c>
      <c r="O957" s="67">
        <f ca="1"/>
        <v>99.990544176149911</v>
      </c>
    </row>
    <row r="958" spans="14:15" x14ac:dyDescent="0.35">
      <c r="N958" s="67">
        <f ca="1"/>
        <v>100.05798089801095</v>
      </c>
      <c r="O958" s="67">
        <f ca="1"/>
        <v>99.991692983238607</v>
      </c>
    </row>
    <row r="959" spans="14:15" x14ac:dyDescent="0.35">
      <c r="N959" s="67">
        <f ca="1"/>
        <v>99.92621645078755</v>
      </c>
      <c r="O959" s="67">
        <f ca="1"/>
        <v>99.983533295032046</v>
      </c>
    </row>
    <row r="960" spans="14:15" x14ac:dyDescent="0.35">
      <c r="N960" s="67">
        <f ca="1"/>
        <v>99.903588363872657</v>
      </c>
      <c r="O960" s="67">
        <f ca="1"/>
        <v>99.991978435022901</v>
      </c>
    </row>
    <row r="961" spans="14:15" x14ac:dyDescent="0.35">
      <c r="N961" s="67">
        <f ca="1"/>
        <v>99.854617167770044</v>
      </c>
      <c r="O961" s="67">
        <f ca="1"/>
        <v>99.982809040508059</v>
      </c>
    </row>
    <row r="962" spans="14:15" x14ac:dyDescent="0.35">
      <c r="N962" s="67">
        <f ca="1"/>
        <v>99.92280681719383</v>
      </c>
      <c r="O962" s="67">
        <f ca="1"/>
        <v>100.01904413580931</v>
      </c>
    </row>
    <row r="963" spans="14:15" x14ac:dyDescent="0.35">
      <c r="N963" s="67">
        <f ca="1"/>
        <v>99.964537242241065</v>
      </c>
      <c r="O963" s="67">
        <f ca="1"/>
        <v>99.988912215083857</v>
      </c>
    </row>
    <row r="964" spans="14:15" x14ac:dyDescent="0.35">
      <c r="N964" s="67">
        <f ca="1"/>
        <v>100.00524650650129</v>
      </c>
      <c r="O964" s="67">
        <f ca="1"/>
        <v>99.992755891088166</v>
      </c>
    </row>
    <row r="965" spans="14:15" x14ac:dyDescent="0.35">
      <c r="N965" s="67">
        <f ca="1"/>
        <v>99.912779784410873</v>
      </c>
      <c r="O965" s="67">
        <f ca="1"/>
        <v>99.982886454780513</v>
      </c>
    </row>
    <row r="966" spans="14:15" x14ac:dyDescent="0.35">
      <c r="N966" s="67">
        <f ca="1"/>
        <v>100.04661463815413</v>
      </c>
      <c r="O966" s="67">
        <f ca="1"/>
        <v>100.00164631319331</v>
      </c>
    </row>
    <row r="967" spans="14:15" x14ac:dyDescent="0.35">
      <c r="N967" s="67">
        <f ca="1"/>
        <v>99.882097139829582</v>
      </c>
      <c r="O967" s="67">
        <f ca="1"/>
        <v>99.991818755473759</v>
      </c>
    </row>
    <row r="968" spans="14:15" x14ac:dyDescent="0.35">
      <c r="N968" s="67">
        <f ca="1"/>
        <v>99.902249383503417</v>
      </c>
      <c r="O968" s="67">
        <f ca="1"/>
        <v>99.979143558087429</v>
      </c>
    </row>
    <row r="969" spans="14:15" x14ac:dyDescent="0.35">
      <c r="N969" s="67">
        <f ca="1"/>
        <v>99.987291167404138</v>
      </c>
      <c r="O969" s="67">
        <f ca="1"/>
        <v>99.982265920686771</v>
      </c>
    </row>
    <row r="970" spans="14:15" x14ac:dyDescent="0.35">
      <c r="N970" s="67">
        <f ca="1"/>
        <v>99.862950039059982</v>
      </c>
      <c r="O970" s="67">
        <f ca="1"/>
        <v>99.998843284333645</v>
      </c>
    </row>
    <row r="971" spans="14:15" x14ac:dyDescent="0.35">
      <c r="N971" s="67">
        <f ca="1"/>
        <v>99.971617678132375</v>
      </c>
      <c r="O971" s="67">
        <f ca="1"/>
        <v>99.971201387441042</v>
      </c>
    </row>
    <row r="972" spans="14:15" x14ac:dyDescent="0.35">
      <c r="N972" s="67">
        <f ca="1"/>
        <v>100.0556201717731</v>
      </c>
      <c r="O972" s="67">
        <f ca="1"/>
        <v>99.980328698058599</v>
      </c>
    </row>
    <row r="973" spans="14:15" x14ac:dyDescent="0.35">
      <c r="N973" s="67">
        <f ca="1"/>
        <v>99.89509867565306</v>
      </c>
      <c r="O973" s="67">
        <f ca="1"/>
        <v>99.973554587968522</v>
      </c>
    </row>
    <row r="974" spans="14:15" x14ac:dyDescent="0.35">
      <c r="N974" s="67">
        <f ca="1"/>
        <v>99.990711927816946</v>
      </c>
      <c r="O974" s="67">
        <f ca="1"/>
        <v>99.992892321203072</v>
      </c>
    </row>
    <row r="975" spans="14:15" x14ac:dyDescent="0.35">
      <c r="N975" s="67">
        <f ca="1"/>
        <v>99.95973457213465</v>
      </c>
      <c r="O975" s="67">
        <f ca="1"/>
        <v>99.984519142220904</v>
      </c>
    </row>
    <row r="976" spans="14:15" x14ac:dyDescent="0.35">
      <c r="N976" s="67">
        <f ca="1"/>
        <v>99.895486717884552</v>
      </c>
      <c r="O976" s="67">
        <f ca="1"/>
        <v>99.98406592366409</v>
      </c>
    </row>
    <row r="977" spans="14:15" x14ac:dyDescent="0.35">
      <c r="N977" s="67">
        <f ca="1"/>
        <v>99.97286745492751</v>
      </c>
      <c r="O977" s="67">
        <f ca="1"/>
        <v>99.995587802395079</v>
      </c>
    </row>
    <row r="978" spans="14:15" x14ac:dyDescent="0.35">
      <c r="N978" s="67">
        <f ca="1"/>
        <v>99.998655942338161</v>
      </c>
      <c r="O978" s="67">
        <f ca="1"/>
        <v>100.00346297218459</v>
      </c>
    </row>
    <row r="979" spans="14:15" x14ac:dyDescent="0.35">
      <c r="N979" s="67">
        <f ca="1"/>
        <v>99.968557231343567</v>
      </c>
      <c r="O979" s="67">
        <f ca="1"/>
        <v>99.991114923739659</v>
      </c>
    </row>
    <row r="980" spans="14:15" x14ac:dyDescent="0.35">
      <c r="N980" s="67">
        <f ca="1"/>
        <v>99.940017767366925</v>
      </c>
      <c r="O980" s="67">
        <f ca="1"/>
        <v>99.989868715647248</v>
      </c>
    </row>
    <row r="981" spans="14:15" x14ac:dyDescent="0.35">
      <c r="N981" s="67">
        <f ca="1"/>
        <v>99.842320256099526</v>
      </c>
      <c r="O981" s="67">
        <f ca="1"/>
        <v>99.989066500423363</v>
      </c>
    </row>
    <row r="982" spans="14:15" x14ac:dyDescent="0.35">
      <c r="N982" s="67">
        <f ca="1"/>
        <v>99.926448961220018</v>
      </c>
      <c r="O982" s="67">
        <f ca="1"/>
        <v>99.984810745639194</v>
      </c>
    </row>
    <row r="983" spans="14:15" x14ac:dyDescent="0.35">
      <c r="N983" s="67">
        <f ca="1"/>
        <v>99.98797177720509</v>
      </c>
      <c r="O983" s="67">
        <f ca="1"/>
        <v>99.989102304142037</v>
      </c>
    </row>
    <row r="984" spans="14:15" x14ac:dyDescent="0.35">
      <c r="N984" s="67">
        <f ca="1"/>
        <v>99.946362277396076</v>
      </c>
      <c r="O984" s="67">
        <f ca="1"/>
        <v>99.990909885460013</v>
      </c>
    </row>
    <row r="985" spans="14:15" x14ac:dyDescent="0.35">
      <c r="N985" s="67">
        <f ca="1"/>
        <v>99.946226594198052</v>
      </c>
      <c r="O985" s="67">
        <f ca="1"/>
        <v>99.978072698024107</v>
      </c>
    </row>
    <row r="986" spans="14:15" x14ac:dyDescent="0.35">
      <c r="N986" s="67">
        <f ca="1"/>
        <v>100.03069703285458</v>
      </c>
      <c r="O986" s="67">
        <f ca="1"/>
        <v>99.997724901803451</v>
      </c>
    </row>
    <row r="987" spans="14:15" x14ac:dyDescent="0.35">
      <c r="N987" s="67">
        <f ca="1"/>
        <v>99.942743591704854</v>
      </c>
      <c r="O987" s="67">
        <f ca="1"/>
        <v>99.978940170196367</v>
      </c>
    </row>
    <row r="988" spans="14:15" x14ac:dyDescent="0.35">
      <c r="N988" s="67">
        <f ca="1"/>
        <v>99.92225098567593</v>
      </c>
      <c r="O988" s="67">
        <f ca="1"/>
        <v>99.983987996620613</v>
      </c>
    </row>
    <row r="989" spans="14:15" x14ac:dyDescent="0.35">
      <c r="N989" s="67">
        <f ca="1"/>
        <v>99.977606253073603</v>
      </c>
      <c r="O989" s="67">
        <f ca="1"/>
        <v>100.00281156827317</v>
      </c>
    </row>
    <row r="990" spans="14:15" x14ac:dyDescent="0.35">
      <c r="N990" s="67">
        <f ca="1"/>
        <v>99.963565922388682</v>
      </c>
      <c r="O990" s="67">
        <f ca="1"/>
        <v>99.980491820826828</v>
      </c>
    </row>
    <row r="991" spans="14:15" x14ac:dyDescent="0.35">
      <c r="N991" s="67">
        <f ca="1"/>
        <v>99.898387282794886</v>
      </c>
      <c r="O991" s="67">
        <f ca="1"/>
        <v>99.995166249253245</v>
      </c>
    </row>
    <row r="992" spans="14:15" x14ac:dyDescent="0.35">
      <c r="N992" s="67">
        <f ca="1"/>
        <v>99.936051667454421</v>
      </c>
      <c r="O992" s="67">
        <f ca="1"/>
        <v>99.988003150731856</v>
      </c>
    </row>
    <row r="993" spans="14:15" x14ac:dyDescent="0.35">
      <c r="N993" s="67">
        <f ca="1"/>
        <v>99.961333214708347</v>
      </c>
      <c r="O993" s="67">
        <f ca="1"/>
        <v>99.996996127123666</v>
      </c>
    </row>
    <row r="994" spans="14:15" x14ac:dyDescent="0.35">
      <c r="N994" s="67">
        <f ca="1"/>
        <v>99.888770995986263</v>
      </c>
      <c r="O994" s="67">
        <f ca="1"/>
        <v>99.990412264648057</v>
      </c>
    </row>
    <row r="995" spans="14:15" x14ac:dyDescent="0.35">
      <c r="N995" s="67">
        <f ca="1"/>
        <v>99.960087597387854</v>
      </c>
      <c r="O995" s="67">
        <f ca="1"/>
        <v>99.985812888279213</v>
      </c>
    </row>
    <row r="996" spans="14:15" x14ac:dyDescent="0.35">
      <c r="N996" s="67">
        <f ca="1"/>
        <v>99.902215046240784</v>
      </c>
      <c r="O996" s="67">
        <f ca="1"/>
        <v>99.99373335907525</v>
      </c>
    </row>
    <row r="997" spans="14:15" x14ac:dyDescent="0.35">
      <c r="N997" s="67">
        <f ca="1"/>
        <v>99.946230543984683</v>
      </c>
      <c r="O997" s="67">
        <f ca="1"/>
        <v>100.00608160384286</v>
      </c>
    </row>
    <row r="998" spans="14:15" x14ac:dyDescent="0.35">
      <c r="N998" s="67">
        <f ca="1"/>
        <v>99.845204269768885</v>
      </c>
      <c r="O998" s="67">
        <f ca="1"/>
        <v>100.00734118289017</v>
      </c>
    </row>
    <row r="999" spans="14:15" x14ac:dyDescent="0.35">
      <c r="N999" s="67">
        <f ca="1"/>
        <v>99.954350151898453</v>
      </c>
      <c r="O999" s="67">
        <f ca="1"/>
        <v>99.993506871246638</v>
      </c>
    </row>
    <row r="1000" spans="14:15" x14ac:dyDescent="0.35">
      <c r="N1000" s="67">
        <f ca="1"/>
        <v>100.02681008567617</v>
      </c>
      <c r="O1000" s="67">
        <f ca="1"/>
        <v>99.966820981442993</v>
      </c>
    </row>
    <row r="1001" spans="14:15" x14ac:dyDescent="0.35">
      <c r="N1001" s="67">
        <f ca="1"/>
        <v>100.0351347659623</v>
      </c>
      <c r="O1001" s="67">
        <f ca="1"/>
        <v>99.995726198369312</v>
      </c>
    </row>
    <row r="1002" spans="14:15" x14ac:dyDescent="0.35">
      <c r="N1002" s="67">
        <f ca="1"/>
        <v>100.00383440100583</v>
      </c>
      <c r="O1002" s="67">
        <f ca="1"/>
        <v>99.98684946811629</v>
      </c>
    </row>
    <row r="1003" spans="14:15" x14ac:dyDescent="0.35">
      <c r="N1003" s="67">
        <f ca="1"/>
        <v>99.928779150296307</v>
      </c>
      <c r="O1003" s="67">
        <f ca="1"/>
        <v>99.970728721236085</v>
      </c>
    </row>
    <row r="1004" spans="14:15" x14ac:dyDescent="0.35">
      <c r="N1004" s="67">
        <f ca="1"/>
        <v>99.976784958567208</v>
      </c>
      <c r="O1004" s="67">
        <f ca="1"/>
        <v>100.00302397767263</v>
      </c>
    </row>
    <row r="1005" spans="14:15" x14ac:dyDescent="0.35">
      <c r="N1005" s="67">
        <f ca="1"/>
        <v>99.93714242865488</v>
      </c>
      <c r="O1005" s="67">
        <f ca="1"/>
        <v>99.986030243495364</v>
      </c>
    </row>
    <row r="1006" spans="14:15" x14ac:dyDescent="0.35">
      <c r="N1006" s="67">
        <f ca="1"/>
        <v>100.02865944954441</v>
      </c>
      <c r="O1006" s="67">
        <f ca="1"/>
        <v>99.973416520779892</v>
      </c>
    </row>
    <row r="1007" spans="14:15" x14ac:dyDescent="0.35">
      <c r="N1007" s="67">
        <f ca="1"/>
        <v>99.921094484828529</v>
      </c>
      <c r="O1007" s="67">
        <f ca="1"/>
        <v>99.978762649900801</v>
      </c>
    </row>
    <row r="1008" spans="14:15" x14ac:dyDescent="0.35">
      <c r="N1008" s="67">
        <f ca="1"/>
        <v>99.933721045270971</v>
      </c>
      <c r="O1008" s="67">
        <f ca="1"/>
        <v>100.00270185483635</v>
      </c>
    </row>
    <row r="1009" spans="14:15" x14ac:dyDescent="0.35">
      <c r="N1009" s="67">
        <f ca="1"/>
        <v>99.870303529337903</v>
      </c>
      <c r="O1009" s="67">
        <f ca="1"/>
        <v>99.983947834563352</v>
      </c>
    </row>
    <row r="1010" spans="14:15" x14ac:dyDescent="0.35">
      <c r="N1010" s="67">
        <f ca="1"/>
        <v>99.998073415049788</v>
      </c>
      <c r="O1010" s="67">
        <f ca="1"/>
        <v>100.00046772405464</v>
      </c>
    </row>
  </sheetData>
  <mergeCells count="1">
    <mergeCell ref="B2:E2"/>
  </mergeCell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FD6F14FA-5E32-4EAB-9D79-25BC4C51C3D0}">
          <x14:formula1>
            <xm:f>Lookups!$C$2:$C$3</xm:f>
          </x14:formula1>
          <xm:sqref>D3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A415A6-4F00-449E-9AEC-6C1451B7F969}">
  <dimension ref="A1:C5"/>
  <sheetViews>
    <sheetView workbookViewId="0">
      <selection activeCell="C2" sqref="C2"/>
    </sheetView>
  </sheetViews>
  <sheetFormatPr defaultRowHeight="14.5" x14ac:dyDescent="0.35"/>
  <cols>
    <col min="1" max="1" width="17.453125" customWidth="1"/>
    <col min="2" max="2" width="21.453125" customWidth="1"/>
  </cols>
  <sheetData>
    <row r="1" spans="1:3" x14ac:dyDescent="0.35">
      <c r="A1" t="s">
        <v>15</v>
      </c>
      <c r="B1" t="s">
        <v>16</v>
      </c>
      <c r="C1" t="s">
        <v>124</v>
      </c>
    </row>
    <row r="2" spans="1:3" x14ac:dyDescent="0.35">
      <c r="A2" t="s">
        <v>3</v>
      </c>
      <c r="B2" t="s">
        <v>7</v>
      </c>
      <c r="C2" t="s">
        <v>122</v>
      </c>
    </row>
    <row r="3" spans="1:3" x14ac:dyDescent="0.35">
      <c r="A3" t="s">
        <v>17</v>
      </c>
      <c r="B3" t="s">
        <v>18</v>
      </c>
      <c r="C3" t="s">
        <v>123</v>
      </c>
    </row>
    <row r="4" spans="1:3" x14ac:dyDescent="0.35">
      <c r="A4" t="s">
        <v>19</v>
      </c>
      <c r="B4" t="s">
        <v>64</v>
      </c>
    </row>
    <row r="5" spans="1:3" x14ac:dyDescent="0.35">
      <c r="A5" t="s">
        <v>20</v>
      </c>
      <c r="B5" t="s">
        <v>68</v>
      </c>
    </row>
  </sheetData>
  <pageMargins left="0.7" right="0.7" top="0.75" bottom="0.75" header="0.3" footer="0.3"/>
  <tableParts count="2">
    <tablePart r:id="rId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Instructions</vt:lpstr>
      <vt:lpstr>Risk Calculator - Normal</vt:lpstr>
      <vt:lpstr>Risk Calculator - Gamma</vt:lpstr>
      <vt:lpstr>Specific Risk</vt:lpstr>
      <vt:lpstr>Guardband Calculator</vt:lpstr>
      <vt:lpstr>Risk Curves</vt:lpstr>
      <vt:lpstr>Cost Model</vt:lpstr>
      <vt:lpstr>Risk - Attributes Gage</vt:lpstr>
      <vt:lpstr>Lookups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Delker, Collin</dc:creator>
  <cp:lastModifiedBy>Delker, Collin</cp:lastModifiedBy>
  <dcterms:created xsi:type="dcterms:W3CDTF">2026-01-16T20:24:47Z</dcterms:created>
  <dcterms:modified xsi:type="dcterms:W3CDTF">2026-05-21T14:42:48Z</dcterms:modified>
</cp:coreProperties>
</file>